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0" yWindow="0" windowWidth="20736" windowHeight="11760" tabRatio="906" activeTab="7"/>
  </bookViews>
  <sheets>
    <sheet name="説明" sheetId="21" r:id="rId1"/>
    <sheet name="記入シート" sheetId="1" r:id="rId2"/>
    <sheet name="（例）記入シート" sheetId="17" r:id="rId3"/>
    <sheet name="印刷シートA" sheetId="9" r:id="rId4"/>
    <sheet name="印刷シートB" sheetId="13" r:id="rId5"/>
    <sheet name="印刷シートC" sheetId="15" r:id="rId6"/>
    <sheet name="（例）印刷シートA" sheetId="18" r:id="rId7"/>
    <sheet name="印刷シート（負担金等）" sheetId="10" r:id="rId8"/>
    <sheet name="（例）印刷シート（負担金等）" sheetId="20" r:id="rId9"/>
    <sheet name="データシート" sheetId="3" r:id="rId10"/>
    <sheet name="(例）データシート" sheetId="19" r:id="rId11"/>
  </sheets>
  <definedNames>
    <definedName name="_xlnm.Print_Area" localSheetId="8">'（例）印刷シート（負担金等）'!$A$1:$S$47</definedName>
    <definedName name="_xlnm.Print_Area" localSheetId="6">'（例）印刷シートA'!$A$1:$S$38</definedName>
    <definedName name="_xlnm.Print_Area" localSheetId="2">'（例）記入シート'!$A$1:$L$75</definedName>
    <definedName name="_xlnm.Print_Area" localSheetId="7">'印刷シート（負担金等）'!$A$1:$S$53</definedName>
    <definedName name="_xlnm.Print_Area" localSheetId="3">印刷シートA!$A$1:$S$45</definedName>
    <definedName name="_xlnm.Print_Area" localSheetId="4">印刷シートB!$A$1:$S$45</definedName>
    <definedName name="_xlnm.Print_Area" localSheetId="5">印刷シートC!$A$1:$S$45</definedName>
    <definedName name="_xlnm.Print_Area" localSheetId="1">記入シート!$A$1:$L$76</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C3" i="19" l="1"/>
  <c r="C3" i="18" s="1"/>
  <c r="BF3" i="3"/>
  <c r="G14" i="10" s="1"/>
  <c r="BG3" i="3"/>
  <c r="M14" i="10" s="1"/>
  <c r="BE3" i="3"/>
  <c r="M13" i="10" s="1"/>
  <c r="BD3" i="3"/>
  <c r="G13" i="10" s="1"/>
  <c r="A1" i="3"/>
  <c r="B1" i="13"/>
  <c r="BB3" i="19"/>
  <c r="C22" i="18" s="1"/>
  <c r="C3" i="3"/>
  <c r="C3" i="9" s="1"/>
  <c r="AW3" i="3"/>
  <c r="C19" i="9"/>
  <c r="D19" i="9" s="1"/>
  <c r="R16" i="1"/>
  <c r="BD3" i="19"/>
  <c r="G13" i="20" s="1"/>
  <c r="N21" i="17"/>
  <c r="N21" i="1"/>
  <c r="BC3" i="19"/>
  <c r="F18" i="20" s="1"/>
  <c r="S16" i="1"/>
  <c r="E16" i="1" s="1"/>
  <c r="T16" i="1"/>
  <c r="BC3" i="3"/>
  <c r="F23" i="9" s="1"/>
  <c r="AT3" i="3"/>
  <c r="M16" i="9" s="1"/>
  <c r="R16" i="17"/>
  <c r="S16" i="17"/>
  <c r="T16" i="17"/>
  <c r="E16" i="17" s="1"/>
  <c r="H8" i="20"/>
  <c r="F23" i="13"/>
  <c r="F23" i="15"/>
  <c r="F23" i="18"/>
  <c r="AR5" i="19"/>
  <c r="AR3" i="19"/>
  <c r="C16" i="18" s="1"/>
  <c r="AW5" i="19"/>
  <c r="AV5" i="19"/>
  <c r="AU5" i="19"/>
  <c r="AT5" i="19"/>
  <c r="AS5" i="19"/>
  <c r="AL5" i="19"/>
  <c r="AK5" i="19"/>
  <c r="AJ5" i="19"/>
  <c r="AI5" i="19"/>
  <c r="AH5" i="19"/>
  <c r="AG5" i="19"/>
  <c r="AF5" i="19"/>
  <c r="AE5" i="19"/>
  <c r="AD5" i="19"/>
  <c r="AC5" i="19"/>
  <c r="AB5" i="19"/>
  <c r="AA5" i="19"/>
  <c r="Z5" i="19"/>
  <c r="Y5" i="19"/>
  <c r="X5" i="19"/>
  <c r="W5" i="19"/>
  <c r="V5" i="19"/>
  <c r="U5" i="19"/>
  <c r="T5" i="19"/>
  <c r="AW4" i="19"/>
  <c r="AV4" i="19"/>
  <c r="AU4" i="19"/>
  <c r="AT4" i="19"/>
  <c r="AS4" i="19"/>
  <c r="AI4" i="19"/>
  <c r="AH4" i="19"/>
  <c r="AG4" i="19"/>
  <c r="AF4" i="19"/>
  <c r="AE4" i="19"/>
  <c r="AD4" i="19"/>
  <c r="AC4" i="19"/>
  <c r="AB4" i="19"/>
  <c r="AA4" i="19"/>
  <c r="Z4" i="19"/>
  <c r="Y4" i="19"/>
  <c r="X4" i="19"/>
  <c r="W4" i="19"/>
  <c r="V4" i="19"/>
  <c r="U4" i="19"/>
  <c r="T4" i="19"/>
  <c r="S5" i="19"/>
  <c r="S4" i="19"/>
  <c r="R5" i="19"/>
  <c r="R4" i="19"/>
  <c r="Q5" i="19"/>
  <c r="Q4" i="19"/>
  <c r="P5" i="19"/>
  <c r="P4" i="19"/>
  <c r="O5" i="19"/>
  <c r="O4" i="19"/>
  <c r="N5" i="19"/>
  <c r="N4" i="19"/>
  <c r="M5" i="19"/>
  <c r="M4" i="19"/>
  <c r="L5" i="19"/>
  <c r="L4" i="19"/>
  <c r="K5" i="19"/>
  <c r="K4" i="19"/>
  <c r="J5" i="19"/>
  <c r="J4" i="19"/>
  <c r="I5" i="19"/>
  <c r="I4" i="19"/>
  <c r="H5" i="19"/>
  <c r="H4" i="19"/>
  <c r="G5" i="19"/>
  <c r="B5" i="19" s="1"/>
  <c r="E5" i="19"/>
  <c r="G4" i="19"/>
  <c r="E4" i="19" s="1"/>
  <c r="D4" i="19"/>
  <c r="C5" i="19"/>
  <c r="C4" i="19"/>
  <c r="B4" i="19"/>
  <c r="BG3" i="19"/>
  <c r="BF3" i="19"/>
  <c r="BE3" i="19"/>
  <c r="C17" i="20"/>
  <c r="BA3" i="19"/>
  <c r="D16" i="20" s="1"/>
  <c r="AZ3" i="19"/>
  <c r="N18" i="20"/>
  <c r="AY3" i="19"/>
  <c r="N16" i="20" s="1"/>
  <c r="AX3" i="19"/>
  <c r="H10" i="20"/>
  <c r="AW3" i="19"/>
  <c r="C19" i="18" s="1"/>
  <c r="D19" i="18" s="1"/>
  <c r="AV3" i="19"/>
  <c r="C18" i="18"/>
  <c r="AU3" i="19"/>
  <c r="D18" i="18" s="1"/>
  <c r="AT3" i="19"/>
  <c r="M16" i="18" s="1"/>
  <c r="AS3" i="19"/>
  <c r="I16" i="18"/>
  <c r="AO3" i="19"/>
  <c r="AN3" i="19"/>
  <c r="M15" i="18"/>
  <c r="AM3" i="19"/>
  <c r="J15" i="18" s="1"/>
  <c r="AL3" i="19"/>
  <c r="L15" i="18"/>
  <c r="AK3" i="19"/>
  <c r="I15" i="18" s="1"/>
  <c r="AJ3" i="19"/>
  <c r="F15" i="18"/>
  <c r="AI3" i="19"/>
  <c r="H15" i="18" s="1"/>
  <c r="AH3" i="19"/>
  <c r="E15" i="18"/>
  <c r="AG3" i="19"/>
  <c r="C15" i="18" s="1"/>
  <c r="AF3" i="19"/>
  <c r="D15" i="18"/>
  <c r="AE3" i="19"/>
  <c r="S14" i="18" s="1"/>
  <c r="AD3" i="19"/>
  <c r="N14" i="18"/>
  <c r="AC3" i="19"/>
  <c r="P14" i="18" s="1"/>
  <c r="AB3" i="19"/>
  <c r="M14" i="18"/>
  <c r="AA3" i="19"/>
  <c r="J14" i="18" s="1"/>
  <c r="Z3" i="19"/>
  <c r="L14" i="18"/>
  <c r="Y3" i="19"/>
  <c r="I14" i="18" s="1"/>
  <c r="X3" i="19"/>
  <c r="F14" i="18"/>
  <c r="W3" i="19"/>
  <c r="H14" i="18" s="1"/>
  <c r="V3" i="19"/>
  <c r="E14" i="18"/>
  <c r="U3" i="19"/>
  <c r="C14" i="18" s="1"/>
  <c r="T3" i="19"/>
  <c r="D14" i="18"/>
  <c r="S3" i="19"/>
  <c r="J12" i="18" s="1"/>
  <c r="R3" i="19"/>
  <c r="C12" i="18"/>
  <c r="Q3" i="19"/>
  <c r="C13" i="18" s="1"/>
  <c r="P3" i="19"/>
  <c r="J10" i="18"/>
  <c r="O3" i="19"/>
  <c r="C10" i="18" s="1"/>
  <c r="N3" i="19"/>
  <c r="C11" i="18"/>
  <c r="M3" i="19"/>
  <c r="C9" i="18" s="1"/>
  <c r="L3" i="19"/>
  <c r="C7" i="18"/>
  <c r="K3" i="19"/>
  <c r="C8" i="18" s="1"/>
  <c r="J3" i="19"/>
  <c r="N6" i="18"/>
  <c r="I3" i="19"/>
  <c r="L6" i="18" s="1"/>
  <c r="H3" i="19"/>
  <c r="J6" i="18"/>
  <c r="G3" i="19"/>
  <c r="H6" i="18" s="1"/>
  <c r="E3" i="19"/>
  <c r="C5" i="20"/>
  <c r="D3" i="19"/>
  <c r="C6" i="20" s="1"/>
  <c r="B3" i="19"/>
  <c r="L3" i="20"/>
  <c r="D9" i="20" s="1"/>
  <c r="N11" i="20"/>
  <c r="D5" i="19"/>
  <c r="C5" i="18"/>
  <c r="L3" i="18"/>
  <c r="C6" i="18"/>
  <c r="N21" i="18"/>
  <c r="N23" i="18"/>
  <c r="D8" i="20"/>
  <c r="N8" i="20" s="1"/>
  <c r="D10" i="20"/>
  <c r="N10" i="20" s="1"/>
  <c r="AQ5" i="19"/>
  <c r="AP5" i="19"/>
  <c r="AO5" i="19"/>
  <c r="AN5" i="19"/>
  <c r="AM5" i="19"/>
  <c r="F5" i="19"/>
  <c r="AR4" i="19"/>
  <c r="AQ4" i="19"/>
  <c r="AP4" i="19"/>
  <c r="AO4" i="19"/>
  <c r="AN4" i="19"/>
  <c r="AM4" i="19"/>
  <c r="AL4" i="19"/>
  <c r="AK4" i="19"/>
  <c r="AJ4" i="19"/>
  <c r="F4" i="19"/>
  <c r="AQ3" i="19"/>
  <c r="AP3" i="19"/>
  <c r="N15" i="18"/>
  <c r="A1" i="19"/>
  <c r="N63" i="17"/>
  <c r="S62" i="17"/>
  <c r="T62" i="17" s="1"/>
  <c r="U62" i="17" s="1"/>
  <c r="V62" i="17" s="1"/>
  <c r="W62" i="17" s="1"/>
  <c r="X62" i="17" s="1"/>
  <c r="Y62" i="17" s="1"/>
  <c r="Z62" i="17" s="1"/>
  <c r="AA62" i="17" s="1"/>
  <c r="AB62" i="17" s="1"/>
  <c r="AC62" i="17" s="1"/>
  <c r="AD62" i="17" s="1"/>
  <c r="AE62" i="17" s="1"/>
  <c r="AF62" i="17" s="1"/>
  <c r="AG62" i="17" s="1"/>
  <c r="AH62" i="17" s="1"/>
  <c r="AI62" i="17" s="1"/>
  <c r="AJ62" i="17" s="1"/>
  <c r="AK62" i="17" s="1"/>
  <c r="AL62" i="17" s="1"/>
  <c r="AM62" i="17" s="1"/>
  <c r="N62" i="17"/>
  <c r="N61" i="17"/>
  <c r="N60" i="17"/>
  <c r="N59" i="17"/>
  <c r="N58" i="17"/>
  <c r="P57" i="17"/>
  <c r="O57" i="17"/>
  <c r="N57" i="17"/>
  <c r="P56" i="17"/>
  <c r="O56" i="17"/>
  <c r="N56" i="17"/>
  <c r="P55" i="17"/>
  <c r="O55" i="17"/>
  <c r="N55" i="17"/>
  <c r="P54" i="17"/>
  <c r="O54" i="17"/>
  <c r="N54" i="17"/>
  <c r="P53" i="17"/>
  <c r="O53" i="17"/>
  <c r="N53" i="17"/>
  <c r="P52" i="17"/>
  <c r="O52" i="17"/>
  <c r="N52" i="17"/>
  <c r="P51" i="17"/>
  <c r="O51" i="17"/>
  <c r="N51" i="17"/>
  <c r="P50" i="17"/>
  <c r="O50" i="17"/>
  <c r="N50" i="17"/>
  <c r="P49" i="17"/>
  <c r="O49" i="17"/>
  <c r="N49" i="17"/>
  <c r="P48" i="17"/>
  <c r="O48" i="17"/>
  <c r="N48" i="17"/>
  <c r="N47" i="17"/>
  <c r="N46" i="17"/>
  <c r="N45" i="17"/>
  <c r="N44" i="17"/>
  <c r="N43" i="17"/>
  <c r="N42" i="17"/>
  <c r="N41" i="17"/>
  <c r="N40" i="17"/>
  <c r="N39" i="17"/>
  <c r="N38" i="17"/>
  <c r="N37" i="17"/>
  <c r="N36" i="17"/>
  <c r="N35" i="17"/>
  <c r="N34" i="17"/>
  <c r="N33" i="17"/>
  <c r="P32" i="17"/>
  <c r="O32" i="17"/>
  <c r="N32" i="17"/>
  <c r="N30" i="17" s="1"/>
  <c r="P31" i="17"/>
  <c r="P63" i="17" s="1"/>
  <c r="O31" i="17"/>
  <c r="O63" i="17" s="1"/>
  <c r="P15" i="17" s="1"/>
  <c r="N31" i="17"/>
  <c r="R30" i="17"/>
  <c r="P30" i="17"/>
  <c r="N26" i="17"/>
  <c r="N25" i="17"/>
  <c r="N24" i="17"/>
  <c r="N23" i="17"/>
  <c r="N22" i="17"/>
  <c r="N20" i="17"/>
  <c r="N19" i="17"/>
  <c r="N18" i="17"/>
  <c r="N17" i="17"/>
  <c r="N15" i="17"/>
  <c r="N14" i="17"/>
  <c r="N13" i="17"/>
  <c r="N12" i="17"/>
  <c r="H8" i="10"/>
  <c r="AT5" i="3"/>
  <c r="M16" i="15" s="1"/>
  <c r="AT4" i="3"/>
  <c r="M16" i="13" s="1"/>
  <c r="N59" i="1"/>
  <c r="N61" i="1"/>
  <c r="N60" i="1"/>
  <c r="N58" i="1"/>
  <c r="N41" i="1"/>
  <c r="AW5" i="3"/>
  <c r="C19" i="15"/>
  <c r="D19" i="15" s="1"/>
  <c r="AW4" i="3"/>
  <c r="C19" i="13" s="1"/>
  <c r="D19" i="13" s="1"/>
  <c r="AU3" i="3"/>
  <c r="AU5" i="3"/>
  <c r="D18" i="15" s="1"/>
  <c r="AU4" i="3"/>
  <c r="D18" i="13" s="1"/>
  <c r="AV5" i="3"/>
  <c r="C18" i="15" s="1"/>
  <c r="AV4" i="3"/>
  <c r="C18" i="13" s="1"/>
  <c r="AV3" i="3"/>
  <c r="C18" i="9" s="1"/>
  <c r="AS5" i="3"/>
  <c r="I16" i="15" s="1"/>
  <c r="AS4" i="3"/>
  <c r="I16" i="13"/>
  <c r="AS3" i="3"/>
  <c r="AR5" i="3"/>
  <c r="C16" i="15" s="1"/>
  <c r="AR4" i="3"/>
  <c r="C16" i="13" s="1"/>
  <c r="AR3" i="3"/>
  <c r="B3" i="3"/>
  <c r="AQ5" i="3"/>
  <c r="S15" i="15" s="1"/>
  <c r="AP5" i="3"/>
  <c r="N15" i="15" s="1"/>
  <c r="AO5" i="3"/>
  <c r="P15" i="15" s="1"/>
  <c r="AN5" i="3"/>
  <c r="M15" i="15" s="1"/>
  <c r="AM5" i="3"/>
  <c r="J15" i="15" s="1"/>
  <c r="AL5" i="3"/>
  <c r="L15" i="15" s="1"/>
  <c r="AK5" i="3"/>
  <c r="I15" i="15" s="1"/>
  <c r="AJ5" i="3"/>
  <c r="F15" i="15" s="1"/>
  <c r="AI5" i="3"/>
  <c r="H15" i="15" s="1"/>
  <c r="AH5" i="3"/>
  <c r="E15" i="15" s="1"/>
  <c r="AG5" i="3"/>
  <c r="C15" i="15" s="1"/>
  <c r="AF5" i="3"/>
  <c r="D15" i="15" s="1"/>
  <c r="AE5" i="3"/>
  <c r="S14" i="15" s="1"/>
  <c r="AD5" i="3"/>
  <c r="N14" i="15" s="1"/>
  <c r="AC5" i="3"/>
  <c r="P14" i="15" s="1"/>
  <c r="AB5" i="3"/>
  <c r="M14" i="15" s="1"/>
  <c r="AA5" i="3"/>
  <c r="J14" i="15" s="1"/>
  <c r="Z5" i="3"/>
  <c r="L14" i="15" s="1"/>
  <c r="Y5" i="3"/>
  <c r="I14" i="15" s="1"/>
  <c r="X5" i="3"/>
  <c r="F14" i="15" s="1"/>
  <c r="W5" i="3"/>
  <c r="H14" i="15" s="1"/>
  <c r="V5" i="3"/>
  <c r="E14" i="15" s="1"/>
  <c r="U5" i="3"/>
  <c r="C14" i="15" s="1"/>
  <c r="T5" i="3"/>
  <c r="D14" i="15" s="1"/>
  <c r="S5" i="3"/>
  <c r="J12" i="15" s="1"/>
  <c r="R5" i="3"/>
  <c r="C12" i="15" s="1"/>
  <c r="Q5" i="3"/>
  <c r="C13" i="15" s="1"/>
  <c r="P5" i="3"/>
  <c r="J10" i="15" s="1"/>
  <c r="O5" i="3"/>
  <c r="C10" i="15" s="1"/>
  <c r="N5" i="3"/>
  <c r="C11" i="15" s="1"/>
  <c r="M5" i="3"/>
  <c r="C9" i="15" s="1"/>
  <c r="L5" i="3"/>
  <c r="C7" i="15" s="1"/>
  <c r="K5" i="3"/>
  <c r="C8" i="15" s="1"/>
  <c r="J5" i="3"/>
  <c r="N6" i="15" s="1"/>
  <c r="I5" i="3"/>
  <c r="L6" i="15" s="1"/>
  <c r="H5" i="3"/>
  <c r="J6" i="15" s="1"/>
  <c r="G5" i="3"/>
  <c r="B5" i="3" s="1"/>
  <c r="L3" i="15" s="1"/>
  <c r="C5" i="3"/>
  <c r="C3" i="15"/>
  <c r="AQ4" i="3"/>
  <c r="S15" i="13" s="1"/>
  <c r="AP4" i="3"/>
  <c r="N15" i="13"/>
  <c r="AO4" i="3"/>
  <c r="P15" i="13" s="1"/>
  <c r="AN4" i="3"/>
  <c r="M15" i="13"/>
  <c r="AM4" i="3"/>
  <c r="J15" i="13" s="1"/>
  <c r="AL4" i="3"/>
  <c r="L15" i="13"/>
  <c r="AK4" i="3"/>
  <c r="I15" i="13" s="1"/>
  <c r="AJ4" i="3"/>
  <c r="F15" i="13"/>
  <c r="AI4" i="3"/>
  <c r="H15" i="13" s="1"/>
  <c r="AH4" i="3"/>
  <c r="E15" i="13"/>
  <c r="AG4" i="3"/>
  <c r="C15" i="13" s="1"/>
  <c r="AF4" i="3"/>
  <c r="D15" i="13"/>
  <c r="AE4" i="3"/>
  <c r="S14" i="13" s="1"/>
  <c r="AD4" i="3"/>
  <c r="N14" i="13"/>
  <c r="AC4" i="3"/>
  <c r="P14" i="13" s="1"/>
  <c r="AB4" i="3"/>
  <c r="M14" i="13"/>
  <c r="AA4" i="3"/>
  <c r="J14" i="13" s="1"/>
  <c r="Z4" i="3"/>
  <c r="L14" i="13"/>
  <c r="Y4" i="3"/>
  <c r="I14" i="13" s="1"/>
  <c r="X4" i="3"/>
  <c r="F14" i="13"/>
  <c r="W4" i="3"/>
  <c r="H14" i="13" s="1"/>
  <c r="V4" i="3"/>
  <c r="E14" i="13"/>
  <c r="U4" i="3"/>
  <c r="C14" i="13" s="1"/>
  <c r="T4" i="3"/>
  <c r="D14" i="13"/>
  <c r="S4" i="3"/>
  <c r="J12" i="13" s="1"/>
  <c r="R4" i="3"/>
  <c r="C12" i="13"/>
  <c r="Q4" i="3"/>
  <c r="C13" i="13" s="1"/>
  <c r="P4" i="3"/>
  <c r="J10" i="13"/>
  <c r="O4" i="3"/>
  <c r="C10" i="13" s="1"/>
  <c r="N4" i="3"/>
  <c r="C11" i="13"/>
  <c r="M4" i="3"/>
  <c r="C9" i="13" s="1"/>
  <c r="L4" i="3"/>
  <c r="C7" i="13"/>
  <c r="K4" i="3"/>
  <c r="C8" i="13" s="1"/>
  <c r="J4" i="3"/>
  <c r="N6" i="13"/>
  <c r="I4" i="3"/>
  <c r="L6" i="13" s="1"/>
  <c r="H4" i="3"/>
  <c r="J6" i="13"/>
  <c r="G4" i="3"/>
  <c r="B4" i="3" s="1"/>
  <c r="L3" i="13" s="1"/>
  <c r="C4" i="3"/>
  <c r="C3" i="13"/>
  <c r="BB3" i="3"/>
  <c r="C22" i="15" s="1"/>
  <c r="BA3" i="3"/>
  <c r="D21" i="15"/>
  <c r="AZ3" i="3"/>
  <c r="N23" i="15" s="1"/>
  <c r="AY3" i="3"/>
  <c r="N16" i="10" s="1"/>
  <c r="N21" i="15"/>
  <c r="AX3" i="3"/>
  <c r="AQ3" i="3"/>
  <c r="S15" i="18"/>
  <c r="AP3" i="3"/>
  <c r="N15" i="9" s="1"/>
  <c r="AO3" i="3"/>
  <c r="P15" i="18" s="1"/>
  <c r="AN3" i="3"/>
  <c r="AM3" i="3"/>
  <c r="J15" i="9" s="1"/>
  <c r="AL3" i="3"/>
  <c r="AK3" i="3"/>
  <c r="AJ3" i="3"/>
  <c r="AI3" i="3"/>
  <c r="AH3" i="3"/>
  <c r="AG3" i="3"/>
  <c r="AF3" i="3"/>
  <c r="D15" i="9" s="1"/>
  <c r="AE3" i="3"/>
  <c r="AD3" i="3"/>
  <c r="AC3" i="3"/>
  <c r="AB3" i="3"/>
  <c r="AA3" i="3"/>
  <c r="J14" i="9" s="1"/>
  <c r="Z3" i="3"/>
  <c r="Y3" i="3"/>
  <c r="X3" i="3"/>
  <c r="W3" i="3"/>
  <c r="V3" i="3"/>
  <c r="U3" i="3"/>
  <c r="T3" i="3"/>
  <c r="D14" i="9" s="1"/>
  <c r="S3" i="3"/>
  <c r="J12" i="9" s="1"/>
  <c r="R3" i="3"/>
  <c r="Q3" i="3"/>
  <c r="P3" i="3"/>
  <c r="O3" i="3"/>
  <c r="C10" i="9" s="1"/>
  <c r="N3" i="3"/>
  <c r="M3" i="3"/>
  <c r="L3" i="3"/>
  <c r="K3" i="3"/>
  <c r="J3" i="3"/>
  <c r="I3" i="3"/>
  <c r="H3" i="3"/>
  <c r="G3" i="3"/>
  <c r="E3" i="3"/>
  <c r="D3" i="3"/>
  <c r="C6" i="10"/>
  <c r="N63" i="1"/>
  <c r="S62" i="1"/>
  <c r="T62" i="1" s="1"/>
  <c r="U62" i="1" s="1"/>
  <c r="V62" i="1" s="1"/>
  <c r="W62" i="1" s="1"/>
  <c r="X62" i="1" s="1"/>
  <c r="Y62" i="1" s="1"/>
  <c r="Z62" i="1" s="1"/>
  <c r="AA62" i="1" s="1"/>
  <c r="AB62" i="1" s="1"/>
  <c r="AC62" i="1" s="1"/>
  <c r="AD62" i="1" s="1"/>
  <c r="AE62" i="1" s="1"/>
  <c r="AF62" i="1" s="1"/>
  <c r="AG62" i="1" s="1"/>
  <c r="AH62" i="1" s="1"/>
  <c r="AI62" i="1" s="1"/>
  <c r="AJ62" i="1" s="1"/>
  <c r="AK62" i="1" s="1"/>
  <c r="AL62" i="1" s="1"/>
  <c r="AM62" i="1" s="1"/>
  <c r="N62" i="1"/>
  <c r="P57" i="1"/>
  <c r="O57" i="1"/>
  <c r="N57" i="1"/>
  <c r="P56" i="1"/>
  <c r="O56" i="1"/>
  <c r="N56" i="1"/>
  <c r="P55" i="1"/>
  <c r="O55" i="1"/>
  <c r="N55" i="1"/>
  <c r="P54" i="1"/>
  <c r="O54" i="1"/>
  <c r="N54" i="1"/>
  <c r="P53" i="1"/>
  <c r="O53" i="1"/>
  <c r="N53" i="1"/>
  <c r="P52" i="1"/>
  <c r="O52" i="1"/>
  <c r="N52" i="1"/>
  <c r="P51" i="1"/>
  <c r="O51" i="1"/>
  <c r="N51" i="1"/>
  <c r="P50" i="1"/>
  <c r="O50" i="1"/>
  <c r="N50" i="1"/>
  <c r="P49" i="1"/>
  <c r="O49" i="1"/>
  <c r="N49" i="1"/>
  <c r="P48" i="1"/>
  <c r="O48" i="1"/>
  <c r="N48" i="1"/>
  <c r="N47" i="1"/>
  <c r="N46" i="1"/>
  <c r="N45" i="1"/>
  <c r="N44" i="1"/>
  <c r="N43" i="1"/>
  <c r="N42" i="1"/>
  <c r="N40" i="1"/>
  <c r="N39" i="1"/>
  <c r="N38" i="1"/>
  <c r="N37" i="1"/>
  <c r="N36" i="1"/>
  <c r="N35" i="1"/>
  <c r="N34" i="1"/>
  <c r="N33" i="1"/>
  <c r="P32" i="1"/>
  <c r="P30" i="1" s="1"/>
  <c r="O32" i="1"/>
  <c r="N32" i="1"/>
  <c r="P31" i="1"/>
  <c r="P58" i="1"/>
  <c r="O31" i="1"/>
  <c r="O34" i="1" s="1"/>
  <c r="N31" i="1"/>
  <c r="N30" i="1"/>
  <c r="N26" i="1"/>
  <c r="N25" i="1"/>
  <c r="N24" i="1"/>
  <c r="N23" i="1"/>
  <c r="N22" i="1"/>
  <c r="N20" i="1"/>
  <c r="N19" i="1"/>
  <c r="N18" i="1"/>
  <c r="N17" i="1"/>
  <c r="N15" i="1"/>
  <c r="N14" i="1"/>
  <c r="N13" i="1"/>
  <c r="N12" i="1"/>
  <c r="P33" i="1"/>
  <c r="P41" i="1"/>
  <c r="P38" i="1"/>
  <c r="P44" i="1"/>
  <c r="O44" i="1"/>
  <c r="B1" i="18"/>
  <c r="B1" i="9"/>
  <c r="B1" i="15"/>
  <c r="O33" i="17"/>
  <c r="P33" i="17"/>
  <c r="O34" i="17"/>
  <c r="P34" i="17"/>
  <c r="O35" i="17"/>
  <c r="P35" i="17"/>
  <c r="O36" i="17"/>
  <c r="P36" i="17"/>
  <c r="O37" i="17"/>
  <c r="P37" i="17"/>
  <c r="O38" i="17"/>
  <c r="P38" i="17"/>
  <c r="O39" i="17"/>
  <c r="P39" i="17"/>
  <c r="O40" i="17"/>
  <c r="P40" i="17"/>
  <c r="O41" i="17"/>
  <c r="P41" i="17"/>
  <c r="O42" i="17"/>
  <c r="P42" i="17"/>
  <c r="O43" i="17"/>
  <c r="P43" i="17"/>
  <c r="O44" i="17"/>
  <c r="P44" i="17"/>
  <c r="O45" i="17"/>
  <c r="P45" i="17"/>
  <c r="O46" i="17"/>
  <c r="P46" i="17"/>
  <c r="O47" i="17"/>
  <c r="P47" i="17"/>
  <c r="O58" i="17"/>
  <c r="P58" i="17"/>
  <c r="O59" i="17"/>
  <c r="P59" i="17"/>
  <c r="O60" i="17"/>
  <c r="P60" i="17"/>
  <c r="O61" i="17"/>
  <c r="P61" i="17"/>
  <c r="O62" i="17"/>
  <c r="P62" i="17"/>
  <c r="H6" i="13"/>
  <c r="D21" i="13"/>
  <c r="C22" i="13"/>
  <c r="N23" i="13"/>
  <c r="H6" i="15"/>
  <c r="D4" i="3"/>
  <c r="C6" i="13" s="1"/>
  <c r="F4" i="3"/>
  <c r="O40" i="1"/>
  <c r="P46" i="1"/>
  <c r="P36" i="1"/>
  <c r="P45" i="1"/>
  <c r="P37" i="1"/>
  <c r="P60" i="1"/>
  <c r="P59" i="1"/>
  <c r="O63" i="1"/>
  <c r="P40" i="1"/>
  <c r="P34" i="1"/>
  <c r="P43" i="1"/>
  <c r="P35" i="1"/>
  <c r="O62" i="1"/>
  <c r="P63" i="1"/>
  <c r="O38" i="1"/>
  <c r="P62" i="1"/>
  <c r="P42" i="1"/>
  <c r="P47" i="1"/>
  <c r="P39" i="1"/>
  <c r="O36" i="1"/>
  <c r="P61" i="1"/>
  <c r="C3" i="10"/>
  <c r="C17" i="10"/>
  <c r="L3" i="10"/>
  <c r="D8" i="10" s="1"/>
  <c r="N8" i="10" s="1"/>
  <c r="H10" i="10"/>
  <c r="N18" i="10"/>
  <c r="F5" i="3"/>
  <c r="O61" i="1"/>
  <c r="C5" i="10"/>
  <c r="D16" i="10"/>
  <c r="L3" i="9"/>
  <c r="C5" i="9"/>
  <c r="C6" i="9"/>
  <c r="H6" i="9"/>
  <c r="J6" i="9"/>
  <c r="L6" i="9"/>
  <c r="N6" i="9"/>
  <c r="C7" i="9"/>
  <c r="C8" i="9"/>
  <c r="C9" i="9"/>
  <c r="J10" i="9"/>
  <c r="C11" i="9"/>
  <c r="C12" i="9"/>
  <c r="C13" i="9"/>
  <c r="C14" i="9"/>
  <c r="E14" i="9"/>
  <c r="F14" i="9"/>
  <c r="H14" i="9"/>
  <c r="I14" i="9"/>
  <c r="L14" i="9"/>
  <c r="M14" i="9"/>
  <c r="N14" i="9"/>
  <c r="P14" i="9"/>
  <c r="S14" i="9"/>
  <c r="C15" i="9"/>
  <c r="E15" i="9"/>
  <c r="F15" i="9"/>
  <c r="H15" i="9"/>
  <c r="I15" i="9"/>
  <c r="L15" i="9"/>
  <c r="M15" i="9"/>
  <c r="P15" i="9"/>
  <c r="S15" i="9"/>
  <c r="C16" i="9"/>
  <c r="I16" i="9"/>
  <c r="D18" i="9"/>
  <c r="D21" i="9"/>
  <c r="C22" i="9"/>
  <c r="N23" i="9"/>
  <c r="H9" i="20" l="1"/>
  <c r="N9" i="20" s="1"/>
  <c r="N12" i="20" s="1"/>
  <c r="N16" i="17"/>
  <c r="P12" i="17" s="1"/>
  <c r="N16" i="1"/>
  <c r="P12" i="1" s="1"/>
  <c r="H9" i="10"/>
  <c r="O58" i="1"/>
  <c r="O39" i="1"/>
  <c r="N21" i="9"/>
  <c r="O60" i="1"/>
  <c r="D5" i="3"/>
  <c r="C6" i="15" s="1"/>
  <c r="R30" i="1"/>
  <c r="O41" i="1"/>
  <c r="N21" i="13"/>
  <c r="O43" i="1"/>
  <c r="O46" i="1"/>
  <c r="O59" i="1"/>
  <c r="E4" i="3"/>
  <c r="C5" i="13" s="1"/>
  <c r="E5" i="3"/>
  <c r="C5" i="15" s="1"/>
  <c r="C3" i="20"/>
  <c r="D21" i="18"/>
  <c r="O37" i="1"/>
  <c r="O47" i="1"/>
  <c r="O42" i="1"/>
  <c r="O35" i="1"/>
  <c r="O30" i="1"/>
  <c r="P14" i="1" s="1"/>
  <c r="O45" i="1"/>
  <c r="O33" i="1"/>
  <c r="P15" i="1" s="1"/>
  <c r="O30" i="17"/>
  <c r="P14" i="17" s="1"/>
  <c r="D10" i="10"/>
  <c r="N10" i="10" s="1"/>
  <c r="D9" i="10"/>
  <c r="N9" i="10" s="1"/>
  <c r="N12" i="10" s="1"/>
  <c r="P18" i="17" l="1"/>
  <c r="P18" i="1"/>
  <c r="L3" i="1" s="1"/>
</calcChain>
</file>

<file path=xl/sharedStrings.xml><?xml version="1.0" encoding="utf-8"?>
<sst xmlns="http://schemas.openxmlformats.org/spreadsheetml/2006/main" count="911" uniqueCount="352">
  <si>
    <t>入力チェック</t>
  </si>
  <si>
    <t>ＯＫ</t>
  </si>
  <si>
    <t>ＮＧ</t>
  </si>
  <si>
    <t>＜　個人情報保護に関するお願い　＞</t>
  </si>
  <si>
    <t>※　申し込みに際していただいた個人情報は，今大会のプログラム作成にあたっての情報以外に使用することは一切いたしません。</t>
  </si>
  <si>
    <t>　　　プログラムに掲載する個人名については，掲載の希望の有無に関して，学校内で確認し，</t>
  </si>
  <si>
    <t>　　　掲載を希望する場合は，保護者より承諾書を取り，顧問が保管すること。</t>
  </si>
  <si>
    <t>　　　掲載を希望しない場合は，下の所定の欄に×印を付けること。</t>
  </si>
  <si>
    <t>以上よろしくお願いいたします。</t>
  </si>
  <si>
    <t>部門</t>
  </si>
  <si>
    <t>団体名</t>
  </si>
  <si>
    <t>正式名称をお書きください。（例　○○町立△△中学校，　○○大学附属◇◇高等学校）</t>
  </si>
  <si>
    <t>団体名ふりがな</t>
  </si>
  <si>
    <t>演奏者合計人数</t>
  </si>
  <si>
    <t>出演団体団員前売り入場券</t>
  </si>
  <si>
    <t>連絡責任者名</t>
  </si>
  <si>
    <t>所属長名ではなく，郵便物送り先の方の名前にしてください。</t>
  </si>
  <si>
    <t>郵便番号</t>
  </si>
  <si>
    <t>住所</t>
  </si>
  <si>
    <t>連絡用電話番号</t>
  </si>
  <si>
    <t>グループ数</t>
  </si>
  <si>
    <t>Ａ</t>
  </si>
  <si>
    <t>Ｂ</t>
  </si>
  <si>
    <t>Ｃ</t>
  </si>
  <si>
    <t>楽器編成</t>
  </si>
  <si>
    <t>フルート</t>
  </si>
  <si>
    <t>オーボエ</t>
  </si>
  <si>
    <t>クラリネット</t>
  </si>
  <si>
    <t>ファゴット</t>
  </si>
  <si>
    <t>トランペット</t>
  </si>
  <si>
    <t>ホルン</t>
  </si>
  <si>
    <t>トロンボーン</t>
  </si>
  <si>
    <t>ユーフォニアム</t>
  </si>
  <si>
    <t>打楽器</t>
  </si>
  <si>
    <t>木管</t>
  </si>
  <si>
    <t>金管</t>
  </si>
  <si>
    <t>管楽</t>
  </si>
  <si>
    <t>演奏人数形態</t>
  </si>
  <si>
    <t>三重奏</t>
  </si>
  <si>
    <t>四重奏</t>
  </si>
  <si>
    <t>五重奏</t>
  </si>
  <si>
    <t>六重奏</t>
  </si>
  <si>
    <t>七重奏</t>
  </si>
  <si>
    <t>八重奏</t>
  </si>
  <si>
    <t>曲名</t>
  </si>
  <si>
    <t>（邦文）</t>
  </si>
  <si>
    <t>（ふりがな）</t>
  </si>
  <si>
    <t>（英文Spelling）</t>
  </si>
  <si>
    <t>作曲者</t>
  </si>
  <si>
    <t>編曲者</t>
  </si>
  <si>
    <t>演奏者１</t>
  </si>
  <si>
    <t>氏名</t>
  </si>
  <si>
    <t>楽器名</t>
  </si>
  <si>
    <t>Pic</t>
  </si>
  <si>
    <t>Fl</t>
  </si>
  <si>
    <t>A.Fl</t>
  </si>
  <si>
    <t>B.Fl</t>
  </si>
  <si>
    <t>Ob</t>
  </si>
  <si>
    <t>Cl</t>
  </si>
  <si>
    <t>Eb.Cl</t>
  </si>
  <si>
    <t>A.Cl</t>
  </si>
  <si>
    <t>B.Cl</t>
  </si>
  <si>
    <t>CA.Cl</t>
  </si>
  <si>
    <t>C.Fg</t>
  </si>
  <si>
    <t>Cor</t>
  </si>
  <si>
    <t>Eb.Cor</t>
  </si>
  <si>
    <t>A.Hr</t>
  </si>
  <si>
    <t>Bs</t>
  </si>
  <si>
    <t>演奏者２</t>
  </si>
  <si>
    <t>演奏者３</t>
  </si>
  <si>
    <t>演奏者４</t>
  </si>
  <si>
    <t>演奏者５</t>
  </si>
  <si>
    <t>演奏者６</t>
  </si>
  <si>
    <t>演奏者７</t>
  </si>
  <si>
    <t>演奏者８</t>
  </si>
  <si>
    <t>演奏時間</t>
  </si>
  <si>
    <t>あり</t>
  </si>
  <si>
    <t>なし</t>
  </si>
  <si>
    <t>○</t>
  </si>
  <si>
    <t>×</t>
  </si>
  <si>
    <t>参加部門</t>
  </si>
  <si>
    <t>の部</t>
  </si>
  <si>
    <t>編　成</t>
  </si>
  <si>
    <t>(Ａ)</t>
  </si>
  <si>
    <t>曲　名</t>
  </si>
  <si>
    <t>参　加</t>
  </si>
  <si>
    <t>グループ</t>
  </si>
  <si>
    <t>（円）×</t>
  </si>
  <si>
    <t>（グループ）</t>
  </si>
  <si>
    <t>＝</t>
  </si>
  <si>
    <t>円</t>
  </si>
  <si>
    <t>負担金</t>
  </si>
  <si>
    <t>個　人</t>
  </si>
  <si>
    <t>（人）</t>
  </si>
  <si>
    <t>合　　　計</t>
  </si>
  <si>
    <t>連　絡</t>
  </si>
  <si>
    <t>〒</t>
  </si>
  <si>
    <t>責任者</t>
  </si>
  <si>
    <t>電話</t>
  </si>
  <si>
    <t>上記のとおり申し込みます</t>
  </si>
  <si>
    <t>月</t>
  </si>
  <si>
    <t>日</t>
  </si>
  <si>
    <t>提出期日は書き入れてください。</t>
  </si>
  <si>
    <t>所属長印・職・氏名はこの位置に書き入れてください。</t>
  </si>
  <si>
    <t>学校・団体所属長・職・氏名</t>
  </si>
  <si>
    <t>印</t>
  </si>
  <si>
    <t>所属長印を忘れずに押印してください。</t>
  </si>
  <si>
    <t>（データシート）</t>
  </si>
  <si>
    <t>団体名・学校名</t>
  </si>
  <si>
    <t>団体名・学校名ふりがな</t>
  </si>
  <si>
    <t>グループ名</t>
  </si>
  <si>
    <t>編成名</t>
  </si>
  <si>
    <t>演奏人数</t>
  </si>
  <si>
    <t>曲　　名</t>
  </si>
  <si>
    <t>曲名ふりがな</t>
  </si>
  <si>
    <t>曲名原語</t>
  </si>
  <si>
    <t>作曲者名</t>
  </si>
  <si>
    <t>作曲者名ふりがな</t>
  </si>
  <si>
    <t>作曲者名原語</t>
  </si>
  <si>
    <t>編曲者名</t>
  </si>
  <si>
    <t>編曲者名ふりがな</t>
  </si>
  <si>
    <t>編曲者名原語</t>
  </si>
  <si>
    <t>連絡責任者</t>
  </si>
  <si>
    <t>連絡電話番号</t>
  </si>
  <si>
    <t>連絡先（責任者住所）</t>
  </si>
  <si>
    <t>Ａグループ</t>
  </si>
  <si>
    <t>( sample )</t>
  </si>
  <si>
    <t>六重奏</t>
    <rPh sb="0" eb="2">
      <t>ﾛｸｼﾞｭｳ</t>
    </rPh>
    <rPh sb="2" eb="3">
      <t>ｿｳ</t>
    </rPh>
    <phoneticPr fontId="1" type="noConversion"/>
  </si>
  <si>
    <t>なし</t>
    <phoneticPr fontId="1" type="noConversion"/>
  </si>
  <si>
    <t>グループ</t>
    <phoneticPr fontId="1" type="noConversion"/>
  </si>
  <si>
    <t>小学校の部，大学職場一般の部は***を選択してください</t>
    <rPh sb="0" eb="3">
      <t>ｼｮｳｶﾞｯｺｳ</t>
    </rPh>
    <rPh sb="4" eb="5">
      <t>ﾌﾞ</t>
    </rPh>
    <rPh sb="6" eb="8">
      <t>ﾀﾞｲｶﾞｸ</t>
    </rPh>
    <rPh sb="8" eb="10">
      <t>ｼｮｸﾊﾞ</t>
    </rPh>
    <rPh sb="10" eb="12">
      <t>ｲｯﾊﾟﾝ</t>
    </rPh>
    <rPh sb="13" eb="14">
      <t>ﾌﾞ</t>
    </rPh>
    <rPh sb="19" eb="21">
      <t>ｾﾝﾀｸ</t>
    </rPh>
    <phoneticPr fontId="1" type="noConversion"/>
  </si>
  <si>
    <t>小学校</t>
    <rPh sb="0" eb="3">
      <t>ｼｮｳｶﾞｯｺｳ</t>
    </rPh>
    <phoneticPr fontId="1" type="noConversion"/>
  </si>
  <si>
    <t>中学校</t>
    <rPh sb="0" eb="3">
      <t>ﾁｭｳｶﾞｯｺｳ</t>
    </rPh>
    <phoneticPr fontId="1" type="noConversion"/>
  </si>
  <si>
    <t>高等学校</t>
    <rPh sb="0" eb="2">
      <t>ｺｳﾄｳ</t>
    </rPh>
    <rPh sb="2" eb="4">
      <t>ｶﾞｯｺｳ</t>
    </rPh>
    <phoneticPr fontId="1" type="noConversion"/>
  </si>
  <si>
    <t>大学</t>
    <rPh sb="0" eb="2">
      <t>ﾀﾞｲｶﾞｸ</t>
    </rPh>
    <phoneticPr fontId="1" type="noConversion"/>
  </si>
  <si>
    <t>県東</t>
    <rPh sb="0" eb="2">
      <t>ｹﾝﾄｳ</t>
    </rPh>
    <phoneticPr fontId="1" type="noConversion"/>
  </si>
  <si>
    <t>職場・一般</t>
    <rPh sb="0" eb="2">
      <t>ｼｮｸﾊﾞ</t>
    </rPh>
    <rPh sb="3" eb="5">
      <t>ｲｯﾊﾟﾝ</t>
    </rPh>
    <phoneticPr fontId="1" type="noConversion"/>
  </si>
  <si>
    <t>県南</t>
    <rPh sb="0" eb="2">
      <t>ｹﾝﾅﾝ</t>
    </rPh>
    <phoneticPr fontId="1" type="noConversion"/>
  </si>
  <si>
    <t>県西</t>
    <rPh sb="0" eb="2">
      <t>ｹﾝｾｲ</t>
    </rPh>
    <phoneticPr fontId="1" type="noConversion"/>
  </si>
  <si>
    <t>県北</t>
    <rPh sb="0" eb="1">
      <t>ｹﾝ</t>
    </rPh>
    <rPh sb="1" eb="2">
      <t>ｷﾀ</t>
    </rPh>
    <phoneticPr fontId="1" type="noConversion"/>
  </si>
  <si>
    <t>中央</t>
    <rPh sb="0" eb="2">
      <t>ﾁｭｳｵｳ</t>
    </rPh>
    <phoneticPr fontId="1" type="noConversion"/>
  </si>
  <si>
    <t>***</t>
    <phoneticPr fontId="1" type="noConversion"/>
  </si>
  <si>
    <t>吹連　次郎</t>
    <rPh sb="0" eb="1">
      <t>ｽｲ</t>
    </rPh>
    <rPh sb="1" eb="2">
      <t>ﾚﾝ</t>
    </rPh>
    <rPh sb="3" eb="5">
      <t>ｼﾞﾛｳ</t>
    </rPh>
    <phoneticPr fontId="1" type="noConversion"/>
  </si>
  <si>
    <t>吹連　三郎</t>
    <rPh sb="0" eb="1">
      <t>ｽｲ</t>
    </rPh>
    <rPh sb="1" eb="2">
      <t>ﾚﾝ</t>
    </rPh>
    <rPh sb="3" eb="5">
      <t>ｻﾌﾞﾛｳ</t>
    </rPh>
    <phoneticPr fontId="1" type="noConversion"/>
  </si>
  <si>
    <t>吹連　四郎</t>
    <rPh sb="0" eb="1">
      <t>ｽｲ</t>
    </rPh>
    <rPh sb="1" eb="2">
      <t>ﾚﾝ</t>
    </rPh>
    <rPh sb="3" eb="5">
      <t>ｼﾛｳ</t>
    </rPh>
    <phoneticPr fontId="1" type="noConversion"/>
  </si>
  <si>
    <t>氏名
掲載</t>
    <rPh sb="0" eb="2">
      <t>ｼﾒｲ</t>
    </rPh>
    <rPh sb="3" eb="5">
      <t>ｹｲｻｲ</t>
    </rPh>
    <phoneticPr fontId="1" type="noConversion"/>
  </si>
  <si>
    <t>○</t>
    <phoneticPr fontId="1" type="noConversion"/>
  </si>
  <si>
    <t>×</t>
    <phoneticPr fontId="1" type="noConversion"/>
  </si>
  <si>
    <t>金管五重奏曲第３番より　第１楽章</t>
    <phoneticPr fontId="1" type="noConversion"/>
  </si>
  <si>
    <t>きんかんごじゅうそうきょくだいさんばんより　だいいちがくしょう</t>
    <phoneticPr fontId="1" type="noConversion"/>
  </si>
  <si>
    <t>Quintet No.3 for Brass Quintet</t>
    <phoneticPr fontId="1" type="noConversion"/>
  </si>
  <si>
    <t>エヴァルド</t>
    <phoneticPr fontId="1" type="noConversion"/>
  </si>
  <si>
    <t>Victor Ewald</t>
    <phoneticPr fontId="1" type="noConversion"/>
  </si>
  <si>
    <t>連盟　太郎</t>
    <rPh sb="0" eb="2">
      <t>ﾚﾝﾒｲ</t>
    </rPh>
    <rPh sb="3" eb="5">
      <t>ﾀﾛｳ</t>
    </rPh>
    <phoneticPr fontId="1" type="noConversion"/>
  </si>
  <si>
    <t>連盟　次郎</t>
    <rPh sb="0" eb="2">
      <t>ﾚﾝﾒｲ</t>
    </rPh>
    <rPh sb="3" eb="5">
      <t>ｼﾞﾛｳ</t>
    </rPh>
    <phoneticPr fontId="1" type="noConversion"/>
  </si>
  <si>
    <t>連盟　三郎</t>
    <rPh sb="0" eb="2">
      <t>ﾚﾝﾒｲ</t>
    </rPh>
    <rPh sb="3" eb="5">
      <t>ｻﾌﾞﾛｳ</t>
    </rPh>
    <phoneticPr fontId="1" type="noConversion"/>
  </si>
  <si>
    <t>連盟　四郎</t>
    <rPh sb="0" eb="2">
      <t>ﾚﾝﾒｲ</t>
    </rPh>
    <rPh sb="3" eb="5">
      <t>ｼﾛｳ</t>
    </rPh>
    <phoneticPr fontId="1" type="noConversion"/>
  </si>
  <si>
    <t>連盟　五郎</t>
    <rPh sb="0" eb="2">
      <t>ﾚﾝﾒｲ</t>
    </rPh>
    <rPh sb="3" eb="5">
      <t>ｺﾞﾛｳ</t>
    </rPh>
    <phoneticPr fontId="1" type="noConversion"/>
  </si>
  <si>
    <t>組曲「動物の謝肉祭」より　化石，水族館，終曲</t>
    <phoneticPr fontId="1" type="noConversion"/>
  </si>
  <si>
    <t>くみきょく「どうぶつのしゃにんくさい」より　かせき，すいぞくかん，しゅうきょく</t>
    <phoneticPr fontId="1" type="noConversion"/>
  </si>
  <si>
    <t>Le Carnaval Des Animaux</t>
    <phoneticPr fontId="1" type="noConversion"/>
  </si>
  <si>
    <t>サン＝サーンス</t>
    <phoneticPr fontId="1" type="noConversion"/>
  </si>
  <si>
    <t>さん＝さーんす</t>
    <phoneticPr fontId="1" type="noConversion"/>
  </si>
  <si>
    <t>Camille Saint-Saens</t>
    <phoneticPr fontId="1" type="noConversion"/>
  </si>
  <si>
    <t>山田　太郎</t>
    <rPh sb="0" eb="2">
      <t>ﾔﾏﾀﾞ</t>
    </rPh>
    <rPh sb="3" eb="5">
      <t>ﾀﾛｳ</t>
    </rPh>
    <phoneticPr fontId="1" type="noConversion"/>
  </si>
  <si>
    <t>やまだ　たろう</t>
    <phoneticPr fontId="1" type="noConversion"/>
  </si>
  <si>
    <t>YAMADA　Taro</t>
    <phoneticPr fontId="1" type="noConversion"/>
  </si>
  <si>
    <t>部門</t>
    <rPh sb="0" eb="2">
      <t>ﾌﾞﾓﾝ</t>
    </rPh>
    <phoneticPr fontId="1" type="noConversion"/>
  </si>
  <si>
    <t>演奏者・パート
氏名掲載</t>
    <rPh sb="8" eb="10">
      <t>ｼﾒｲ</t>
    </rPh>
    <rPh sb="10" eb="12">
      <t>ｹｲｻｲ</t>
    </rPh>
    <phoneticPr fontId="1" type="noConversion"/>
  </si>
  <si>
    <t>吹奏　太郎</t>
    <rPh sb="0" eb="2">
      <t>ｽｲｿｳ</t>
    </rPh>
    <rPh sb="3" eb="5">
      <t>ﾀﾛｳ</t>
    </rPh>
    <phoneticPr fontId="1" type="noConversion"/>
  </si>
  <si>
    <t>吹奏　次郎</t>
    <rPh sb="0" eb="2">
      <t>ｽｲｿｳ</t>
    </rPh>
    <rPh sb="3" eb="5">
      <t>ｼﾞﾛｳ</t>
    </rPh>
    <phoneticPr fontId="1" type="noConversion"/>
  </si>
  <si>
    <t>吹奏　三郎</t>
    <rPh sb="0" eb="2">
      <t>ｽｲｿｳ</t>
    </rPh>
    <rPh sb="3" eb="5">
      <t>ｻﾌﾞﾛｳ</t>
    </rPh>
    <phoneticPr fontId="1" type="noConversion"/>
  </si>
  <si>
    <t>吹奏　四郎</t>
    <rPh sb="0" eb="2">
      <t>ｽｲｿｳ</t>
    </rPh>
    <rPh sb="3" eb="5">
      <t>ｼﾛｳ</t>
    </rPh>
    <phoneticPr fontId="1" type="noConversion"/>
  </si>
  <si>
    <t>吹奏　五郎</t>
    <rPh sb="0" eb="2">
      <t>ｽｲｿｳ</t>
    </rPh>
    <rPh sb="3" eb="5">
      <t>ｺﾞﾛｳ</t>
    </rPh>
    <phoneticPr fontId="1" type="noConversion"/>
  </si>
  <si>
    <t>吹奏　六郎</t>
    <rPh sb="0" eb="2">
      <t>ｽｲｿｳ</t>
    </rPh>
    <rPh sb="3" eb="5">
      <t>ﾛｸﾛｳ</t>
    </rPh>
    <phoneticPr fontId="1" type="noConversion"/>
  </si>
  <si>
    <t>パート</t>
    <phoneticPr fontId="1" type="noConversion"/>
  </si>
  <si>
    <t>えばるど</t>
    <phoneticPr fontId="1" type="noConversion"/>
  </si>
  <si>
    <t>会場への交通手段</t>
    <rPh sb="0" eb="2">
      <t>ｶｲｼﾞｮｳ</t>
    </rPh>
    <rPh sb="4" eb="6">
      <t>ｺｳﾂｳ</t>
    </rPh>
    <rPh sb="6" eb="8">
      <t>ｼｭﾀﾞﾝ</t>
    </rPh>
    <phoneticPr fontId="1" type="noConversion"/>
  </si>
  <si>
    <t>バス</t>
    <phoneticPr fontId="1" type="noConversion"/>
  </si>
  <si>
    <t>その他</t>
    <rPh sb="2" eb="3">
      <t>ﾀ</t>
    </rPh>
    <phoneticPr fontId="1" type="noConversion"/>
  </si>
  <si>
    <t>楽器輸送方法</t>
    <rPh sb="0" eb="2">
      <t>ｶﾞｯｷ</t>
    </rPh>
    <rPh sb="2" eb="4">
      <t>ﾕｿｳ</t>
    </rPh>
    <rPh sb="4" eb="6">
      <t>ﾎｳﾎｳ</t>
    </rPh>
    <phoneticPr fontId="1" type="noConversion"/>
  </si>
  <si>
    <t>トラック</t>
    <phoneticPr fontId="1" type="noConversion"/>
  </si>
  <si>
    <t>台</t>
    <rPh sb="0" eb="1">
      <t>ﾀﾞｲ</t>
    </rPh>
    <phoneticPr fontId="1" type="noConversion"/>
  </si>
  <si>
    <t>自動的に数字が入ります。</t>
    <phoneticPr fontId="1" type="noConversion"/>
  </si>
  <si>
    <t>参加申込（記入シート）</t>
    <phoneticPr fontId="1" type="noConversion"/>
  </si>
  <si>
    <t>サクソフォーン</t>
    <phoneticPr fontId="1" type="noConversion"/>
  </si>
  <si>
    <t>テューバ</t>
    <phoneticPr fontId="1" type="noConversion"/>
  </si>
  <si>
    <t>E.H</t>
    <phoneticPr fontId="1" type="noConversion"/>
  </si>
  <si>
    <t>C.B.Cl</t>
    <phoneticPr fontId="1" type="noConversion"/>
  </si>
  <si>
    <t>Basset</t>
    <phoneticPr fontId="1" type="noConversion"/>
  </si>
  <si>
    <t>Sax</t>
    <phoneticPr fontId="1" type="noConversion"/>
  </si>
  <si>
    <t>S.Sax</t>
    <phoneticPr fontId="1" type="noConversion"/>
  </si>
  <si>
    <t>A.Sax</t>
    <phoneticPr fontId="1" type="noConversion"/>
  </si>
  <si>
    <t>T.Sax</t>
    <phoneticPr fontId="1" type="noConversion"/>
  </si>
  <si>
    <t>B.Sax</t>
    <phoneticPr fontId="1" type="noConversion"/>
  </si>
  <si>
    <t>Bsn</t>
    <phoneticPr fontId="1" type="noConversion"/>
  </si>
  <si>
    <t>Trp</t>
    <phoneticPr fontId="1" type="noConversion"/>
  </si>
  <si>
    <t>P.Trp</t>
    <phoneticPr fontId="1" type="noConversion"/>
  </si>
  <si>
    <t>Flug</t>
    <phoneticPr fontId="1" type="noConversion"/>
  </si>
  <si>
    <t>Hrn</t>
    <phoneticPr fontId="1" type="noConversion"/>
  </si>
  <si>
    <t>Trb</t>
    <phoneticPr fontId="1" type="noConversion"/>
  </si>
  <si>
    <t>B.Trb</t>
    <phoneticPr fontId="1" type="noConversion"/>
  </si>
  <si>
    <t>Eup</t>
    <phoneticPr fontId="1" type="noConversion"/>
  </si>
  <si>
    <t>Bari</t>
    <phoneticPr fontId="1" type="noConversion"/>
  </si>
  <si>
    <t>Tub</t>
    <phoneticPr fontId="1" type="noConversion"/>
  </si>
  <si>
    <t>S.Bass</t>
    <phoneticPr fontId="1" type="noConversion"/>
  </si>
  <si>
    <t>Perc</t>
    <phoneticPr fontId="1" type="noConversion"/>
  </si>
  <si>
    <t>Timp</t>
    <phoneticPr fontId="1" type="noConversion"/>
  </si>
  <si>
    <t>Trp</t>
  </si>
  <si>
    <t>Hrn</t>
  </si>
  <si>
    <t>Trb</t>
  </si>
  <si>
    <t>Tub</t>
  </si>
  <si>
    <t>S.Bass</t>
  </si>
  <si>
    <t>Perc</t>
  </si>
  <si>
    <t>使用打楽器</t>
    <rPh sb="0" eb="2">
      <t>ｼﾖｳ</t>
    </rPh>
    <rPh sb="2" eb="5">
      <t>ﾀﾞｶﾞｯｷ</t>
    </rPh>
    <phoneticPr fontId="1" type="noConversion"/>
  </si>
  <si>
    <t>打楽器　　　使用有無</t>
    <rPh sb="0" eb="3">
      <t>ﾀﾞｶﾞｯｷ</t>
    </rPh>
    <rPh sb="6" eb="8">
      <t>ｼﾖｳ</t>
    </rPh>
    <rPh sb="8" eb="10">
      <t>ｳﾑ</t>
    </rPh>
    <phoneticPr fontId="1" type="noConversion"/>
  </si>
  <si>
    <t>マリンバ　１台</t>
    <rPh sb="6" eb="7">
      <t>ﾀﾞｲ</t>
    </rPh>
    <phoneticPr fontId="1" type="noConversion"/>
  </si>
  <si>
    <t>使用楽譜</t>
    <rPh sb="0" eb="2">
      <t>シヨウ</t>
    </rPh>
    <rPh sb="2" eb="4">
      <t>ガクフ</t>
    </rPh>
    <phoneticPr fontId="32"/>
  </si>
  <si>
    <t>使用楽譜【出版社名）</t>
    <rPh sb="0" eb="2">
      <t>ｼﾖｳ</t>
    </rPh>
    <rPh sb="2" eb="4">
      <t>ｶﾞｸﾌ</t>
    </rPh>
    <rPh sb="5" eb="8">
      <t>ｼｭｯﾊﾟﾝｼｬ</t>
    </rPh>
    <rPh sb="8" eb="9">
      <t>ﾒｲ</t>
    </rPh>
    <phoneticPr fontId="1" type="noConversion"/>
  </si>
  <si>
    <t>販売</t>
    <rPh sb="0" eb="2">
      <t>ﾊﾝﾊﾞｲ</t>
    </rPh>
    <phoneticPr fontId="1" type="noConversion"/>
  </si>
  <si>
    <t>レンタル</t>
    <phoneticPr fontId="1" type="noConversion"/>
  </si>
  <si>
    <t>未出版</t>
    <rPh sb="0" eb="1">
      <t>ﾐ</t>
    </rPh>
    <rPh sb="1" eb="3">
      <t>ｼｭｯﾊﾟﾝ</t>
    </rPh>
    <phoneticPr fontId="1" type="noConversion"/>
  </si>
  <si>
    <t>レンタル</t>
  </si>
  <si>
    <t>下記から選んでください</t>
    <rPh sb="0" eb="2">
      <t>ｶｷ</t>
    </rPh>
    <rPh sb="4" eb="5">
      <t>ｴﾗ</t>
    </rPh>
    <phoneticPr fontId="1" type="noConversion"/>
  </si>
  <si>
    <t>出版社名</t>
    <rPh sb="0" eb="3">
      <t>ｼｭｯﾊﾟﾝｼｬ</t>
    </rPh>
    <rPh sb="3" eb="4">
      <t>ﾒｲ</t>
    </rPh>
    <phoneticPr fontId="1" type="noConversion"/>
  </si>
  <si>
    <t>著作権</t>
    <rPh sb="0" eb="3">
      <t>ﾁｮｻｸｹﾝ</t>
    </rPh>
    <phoneticPr fontId="1" type="noConversion"/>
  </si>
  <si>
    <t>楽器運搬補助員人数</t>
    <rPh sb="0" eb="2">
      <t>ガッキ</t>
    </rPh>
    <rPh sb="2" eb="4">
      <t>ウンパン</t>
    </rPh>
    <rPh sb="4" eb="7">
      <t>ホジョイン</t>
    </rPh>
    <rPh sb="7" eb="9">
      <t>ニンズウ</t>
    </rPh>
    <phoneticPr fontId="32"/>
  </si>
  <si>
    <t>楽器運搬補助員人数</t>
    <rPh sb="0" eb="2">
      <t>ｶﾞｯｷ</t>
    </rPh>
    <rPh sb="2" eb="4">
      <t>ｳﾝﾊﾟﾝ</t>
    </rPh>
    <rPh sb="4" eb="7">
      <t>ﾎｼﾞｮｲﾝ</t>
    </rPh>
    <rPh sb="7" eb="9">
      <t>ﾆﾝｽﾞｳ</t>
    </rPh>
    <phoneticPr fontId="1" type="noConversion"/>
  </si>
  <si>
    <t>人</t>
    <rPh sb="0" eb="1">
      <t>ニン</t>
    </rPh>
    <phoneticPr fontId="32"/>
  </si>
  <si>
    <t>楽器　　　運搬人</t>
    <rPh sb="0" eb="2">
      <t>ｶﾞｯｷ</t>
    </rPh>
    <rPh sb="5" eb="7">
      <t>ｳﾝﾊﾟﾝ</t>
    </rPh>
    <rPh sb="7" eb="8">
      <t>ﾆﾝ</t>
    </rPh>
    <phoneticPr fontId="1" type="noConversion"/>
  </si>
  <si>
    <t>※　この用紙に記載されたデータは，大会運営以外の目的には一切使用いたしません。</t>
    <rPh sb="4" eb="6">
      <t>ヨウシ</t>
    </rPh>
    <rPh sb="7" eb="9">
      <t>キサイ</t>
    </rPh>
    <rPh sb="17" eb="19">
      <t>タイカイ</t>
    </rPh>
    <rPh sb="19" eb="21">
      <t>ウンエイ</t>
    </rPh>
    <rPh sb="21" eb="23">
      <t>イガイ</t>
    </rPh>
    <rPh sb="24" eb="26">
      <t>モクテキ</t>
    </rPh>
    <rPh sb="28" eb="30">
      <t>イッサイ</t>
    </rPh>
    <rPh sb="30" eb="32">
      <t>シヨウ</t>
    </rPh>
    <phoneticPr fontId="32"/>
  </si>
  <si>
    <t>※　参加申込書に記入された内容は，大会運営、実施要項作成、プログラム、ＤＶＤ，ＶＴＲ，ＣＤのタイトル以外での</t>
    <rPh sb="2" eb="4">
      <t>サンカ</t>
    </rPh>
    <rPh sb="4" eb="7">
      <t>モウシコミショ</t>
    </rPh>
    <rPh sb="8" eb="10">
      <t>キニュウ</t>
    </rPh>
    <rPh sb="13" eb="15">
      <t>ナイヨウ</t>
    </rPh>
    <rPh sb="17" eb="19">
      <t>タイカイ</t>
    </rPh>
    <rPh sb="19" eb="21">
      <t>ウンエイ</t>
    </rPh>
    <rPh sb="22" eb="24">
      <t>ジッシ</t>
    </rPh>
    <rPh sb="24" eb="26">
      <t>ヨウコウ</t>
    </rPh>
    <rPh sb="26" eb="28">
      <t>サクセイ</t>
    </rPh>
    <rPh sb="50" eb="52">
      <t>イガイ</t>
    </rPh>
    <phoneticPr fontId="32"/>
  </si>
  <si>
    <t>　　目的では使用いたしません。</t>
    <rPh sb="2" eb="4">
      <t>モクテキ</t>
    </rPh>
    <rPh sb="6" eb="8">
      <t>シヨウ</t>
    </rPh>
    <phoneticPr fontId="32"/>
  </si>
  <si>
    <t>振替払込請求書兼受領書　貼り付け欄</t>
    <rPh sb="0" eb="2">
      <t>フリカエ</t>
    </rPh>
    <rPh sb="2" eb="4">
      <t>ハライコミ</t>
    </rPh>
    <rPh sb="4" eb="7">
      <t>セイキュウショ</t>
    </rPh>
    <rPh sb="7" eb="8">
      <t>ケン</t>
    </rPh>
    <rPh sb="8" eb="11">
      <t>ジュリョウショ</t>
    </rPh>
    <rPh sb="12" eb="13">
      <t>ハ</t>
    </rPh>
    <rPh sb="14" eb="15">
      <t>ツ</t>
    </rPh>
    <rPh sb="16" eb="17">
      <t>ラン</t>
    </rPh>
    <phoneticPr fontId="32"/>
  </si>
  <si>
    <t>平成</t>
    <rPh sb="0" eb="2">
      <t>ヘイセイ</t>
    </rPh>
    <phoneticPr fontId="32"/>
  </si>
  <si>
    <t>年</t>
    <rPh sb="0" eb="1">
      <t>ネン</t>
    </rPh>
    <phoneticPr fontId="32"/>
  </si>
  <si>
    <t>月</t>
    <rPh sb="0" eb="1">
      <t>ガツ</t>
    </rPh>
    <phoneticPr fontId="32"/>
  </si>
  <si>
    <t>日</t>
    <rPh sb="0" eb="1">
      <t>ニチ</t>
    </rPh>
    <phoneticPr fontId="32"/>
  </si>
  <si>
    <t>茨城県吹奏楽連盟理事長</t>
    <rPh sb="0" eb="3">
      <t>イバラキケン</t>
    </rPh>
    <rPh sb="3" eb="6">
      <t>スイソウガク</t>
    </rPh>
    <rPh sb="6" eb="8">
      <t>レンメイ</t>
    </rPh>
    <rPh sb="8" eb="11">
      <t>リジチョウ</t>
    </rPh>
    <phoneticPr fontId="32"/>
  </si>
  <si>
    <t>上記のとおり，申し込みます。</t>
    <rPh sb="0" eb="2">
      <t>ジョウキ</t>
    </rPh>
    <rPh sb="7" eb="8">
      <t>モウ</t>
    </rPh>
    <rPh sb="9" eb="10">
      <t>コ</t>
    </rPh>
    <phoneticPr fontId="32"/>
  </si>
  <si>
    <t>申し込み責任者</t>
    <rPh sb="0" eb="1">
      <t>モウ</t>
    </rPh>
    <rPh sb="2" eb="3">
      <t>コ</t>
    </rPh>
    <rPh sb="4" eb="7">
      <t>セキニンシャ</t>
    </rPh>
    <phoneticPr fontId="32"/>
  </si>
  <si>
    <t>印</t>
    <rPh sb="0" eb="1">
      <t>イン</t>
    </rPh>
    <phoneticPr fontId="32"/>
  </si>
  <si>
    <t>使用打楽器　　　　</t>
    <rPh sb="0" eb="2">
      <t>シヨウ</t>
    </rPh>
    <rPh sb="2" eb="5">
      <t>ダガッキ</t>
    </rPh>
    <phoneticPr fontId="32"/>
  </si>
  <si>
    <t>バス</t>
    <phoneticPr fontId="1" type="noConversion"/>
  </si>
  <si>
    <t>トラック</t>
    <phoneticPr fontId="1" type="noConversion"/>
  </si>
  <si>
    <t>吹連　太郎</t>
    <rPh sb="0" eb="2">
      <t>ｽｲﾚﾝ</t>
    </rPh>
    <rPh sb="3" eb="5">
      <t>ﾀﾛｳ</t>
    </rPh>
    <phoneticPr fontId="1" type="noConversion"/>
  </si>
  <si>
    <t>090-1234-5678</t>
    <phoneticPr fontId="1" type="noConversion"/>
  </si>
  <si>
    <t>自家用車　１</t>
    <rPh sb="0" eb="4">
      <t>ジカヨウシャ</t>
    </rPh>
    <phoneticPr fontId="32"/>
  </si>
  <si>
    <t>２ｔ　１</t>
    <phoneticPr fontId="32"/>
  </si>
  <si>
    <t>吹連　五郎</t>
    <rPh sb="0" eb="2">
      <t>スイレン</t>
    </rPh>
    <rPh sb="3" eb="5">
      <t>ゴロウ</t>
    </rPh>
    <phoneticPr fontId="32"/>
  </si>
  <si>
    <t>Perc</t>
    <phoneticPr fontId="32"/>
  </si>
  <si>
    <t>ヴォルケーノ・タワー</t>
    <phoneticPr fontId="1" type="noConversion"/>
  </si>
  <si>
    <t>ぼるけーの・たわー</t>
    <phoneticPr fontId="1" type="noConversion"/>
  </si>
  <si>
    <t>The Volcano Tower</t>
    <phoneticPr fontId="1" type="noConversion"/>
  </si>
  <si>
    <t>グラステイル</t>
    <phoneticPr fontId="1" type="noConversion"/>
  </si>
  <si>
    <t>ぐらすている</t>
    <phoneticPr fontId="1" type="noConversion"/>
  </si>
  <si>
    <t>Jerry　Grasstail</t>
    <phoneticPr fontId="1" type="noConversion"/>
  </si>
  <si>
    <t>吹連　六郎</t>
    <rPh sb="0" eb="2">
      <t>スイレン</t>
    </rPh>
    <rPh sb="3" eb="5">
      <t>ロクロウ</t>
    </rPh>
    <phoneticPr fontId="32"/>
  </si>
  <si>
    <t>吹連　七郎</t>
    <rPh sb="0" eb="2">
      <t>スイレン</t>
    </rPh>
    <rPh sb="3" eb="4">
      <t>ナナ</t>
    </rPh>
    <rPh sb="4" eb="5">
      <t>ロウ</t>
    </rPh>
    <phoneticPr fontId="32"/>
  </si>
  <si>
    <t>吹連　八郎</t>
    <rPh sb="0" eb="2">
      <t>スイレン</t>
    </rPh>
    <rPh sb="3" eb="5">
      <t>ハチロウ</t>
    </rPh>
    <phoneticPr fontId="32"/>
  </si>
  <si>
    <t>吹連出版</t>
    <rPh sb="0" eb="2">
      <t>ｽｲﾚﾝ</t>
    </rPh>
    <rPh sb="2" eb="4">
      <t>ｼｭｯﾊﾟﾝ</t>
    </rPh>
    <phoneticPr fontId="1" type="noConversion"/>
  </si>
  <si>
    <t>連盟出版</t>
    <rPh sb="0" eb="2">
      <t>ﾚﾝﾒｲ</t>
    </rPh>
    <rPh sb="2" eb="4">
      <t>ｼｭｯﾊﾟﾝ</t>
    </rPh>
    <phoneticPr fontId="1" type="noConversion"/>
  </si>
  <si>
    <t>茨　城　太　郎</t>
    <phoneticPr fontId="32"/>
  </si>
  <si>
    <t>携帯電話番号</t>
    <rPh sb="0" eb="2">
      <t>ｹｲﾀｲ</t>
    </rPh>
    <phoneticPr fontId="1" type="noConversion"/>
  </si>
  <si>
    <t>住所</t>
    <phoneticPr fontId="1" type="noConversion"/>
  </si>
  <si>
    <t>団体所在地</t>
    <rPh sb="0" eb="2">
      <t>ﾀﾞﾝﾀｲ</t>
    </rPh>
    <rPh sb="2" eb="5">
      <t>ｼｮｻﾞｲﾁ</t>
    </rPh>
    <phoneticPr fontId="1" type="noConversion"/>
  </si>
  <si>
    <t>郵便物・宅配便が届くように詳しく入力してください。（大学，職場・一般については連絡責任者住所を入力してください。）</t>
    <rPh sb="16" eb="18">
      <t>ﾆｭｳﾘｮｸ</t>
    </rPh>
    <rPh sb="26" eb="27">
      <t>ﾀﾞｲ</t>
    </rPh>
    <rPh sb="27" eb="28">
      <t>ｶﾞｸ</t>
    </rPh>
    <rPh sb="29" eb="31">
      <t>ｼｮｸﾊﾞ</t>
    </rPh>
    <rPh sb="32" eb="34">
      <t>ｲｯﾊﾟﾝ</t>
    </rPh>
    <rPh sb="39" eb="41">
      <t>ﾚﾝﾗｸ</t>
    </rPh>
    <rPh sb="41" eb="44">
      <t>ｾｷﾆﾝｼｬ</t>
    </rPh>
    <rPh sb="44" eb="46">
      <t>ｼﾞｭｳｼｮ</t>
    </rPh>
    <rPh sb="47" eb="49">
      <t>ﾆｭｳﾘｮｸ</t>
    </rPh>
    <phoneticPr fontId="1" type="noConversion"/>
  </si>
  <si>
    <t>携帯電話</t>
    <rPh sb="0" eb="2">
      <t>ケイタイ</t>
    </rPh>
    <phoneticPr fontId="32"/>
  </si>
  <si>
    <t>電話番号／ＦＡＸ番号</t>
    <rPh sb="0" eb="2">
      <t>ﾃﾞﾝﾜ</t>
    </rPh>
    <rPh sb="2" eb="4">
      <t>ﾊﾞﾝｺﾞｳ</t>
    </rPh>
    <rPh sb="8" eb="10">
      <t>ﾊﾞﾝｺﾞｳ</t>
    </rPh>
    <phoneticPr fontId="1" type="noConversion"/>
  </si>
  <si>
    <t>電話番号／ＦＡＸ番号</t>
    <rPh sb="0" eb="2">
      <t>デンワ</t>
    </rPh>
    <rPh sb="2" eb="4">
      <t>バンゴウ</t>
    </rPh>
    <rPh sb="8" eb="10">
      <t>バンゴウ</t>
    </rPh>
    <phoneticPr fontId="32"/>
  </si>
  <si>
    <t>電話　／　ＦＡＸ</t>
    <rPh sb="0" eb="2">
      <t>デンワ</t>
    </rPh>
    <phoneticPr fontId="32"/>
  </si>
  <si>
    <r>
      <rPr>
        <b/>
        <sz val="11"/>
        <color rgb="FFFF0000"/>
        <rFont val="ＭＳ Ｐゴシック"/>
        <family val="3"/>
        <charset val="128"/>
      </rPr>
      <t>「記入シート」</t>
    </r>
    <r>
      <rPr>
        <sz val="11"/>
        <rFont val="ＭＳ Ｐゴシック"/>
        <family val="3"/>
        <charset val="128"/>
      </rPr>
      <t>にご入力いただきますと，</t>
    </r>
    <r>
      <rPr>
        <b/>
        <sz val="11"/>
        <rFont val="ＭＳ Ｐゴシック"/>
        <family val="3"/>
        <charset val="128"/>
      </rPr>
      <t>「印刷シートＡ・Ｂ・Ｃ・負担金等」</t>
    </r>
    <r>
      <rPr>
        <sz val="11"/>
        <rFont val="ＭＳ Ｐゴシック"/>
        <family val="3"/>
        <charset val="128"/>
      </rPr>
      <t>及び「データシート」にそれぞれ反映されます。</t>
    </r>
    <rPh sb="1" eb="3">
      <t>キニュウ</t>
    </rPh>
    <rPh sb="9" eb="11">
      <t>ニュウリョク</t>
    </rPh>
    <rPh sb="20" eb="22">
      <t>インサツ</t>
    </rPh>
    <rPh sb="31" eb="34">
      <t>フタンキン</t>
    </rPh>
    <rPh sb="34" eb="35">
      <t>トウ</t>
    </rPh>
    <rPh sb="36" eb="37">
      <t>オヨ</t>
    </rPh>
    <rPh sb="51" eb="53">
      <t>ハンエイ</t>
    </rPh>
    <phoneticPr fontId="32"/>
  </si>
  <si>
    <r>
      <t>○</t>
    </r>
    <r>
      <rPr>
        <b/>
        <sz val="11"/>
        <rFont val="ＭＳ Ｐゴシック"/>
        <family val="3"/>
        <charset val="128"/>
      </rPr>
      <t>「印刷シートＡ・Ｂ・Ｃ」</t>
    </r>
    <r>
      <rPr>
        <sz val="11"/>
        <rFont val="ＭＳ Ｐゴシック"/>
        <family val="3"/>
        <charset val="128"/>
      </rPr>
      <t>には</t>
    </r>
    <r>
      <rPr>
        <b/>
        <sz val="11"/>
        <color rgb="FFFFC000"/>
        <rFont val="ＭＳ Ｐゴシック"/>
        <family val="3"/>
        <charset val="128"/>
      </rPr>
      <t>日付，学校・団体所属長・職・氏名を記入し，押印</t>
    </r>
    <r>
      <rPr>
        <sz val="11"/>
        <rFont val="ＭＳ Ｐゴシック"/>
        <family val="3"/>
        <charset val="128"/>
      </rPr>
      <t>。</t>
    </r>
    <rPh sb="2" eb="4">
      <t>インサツ</t>
    </rPh>
    <rPh sb="15" eb="17">
      <t>ヒヅケ</t>
    </rPh>
    <rPh sb="18" eb="20">
      <t>ガッコウ</t>
    </rPh>
    <rPh sb="21" eb="23">
      <t>ダンタイ</t>
    </rPh>
    <rPh sb="23" eb="26">
      <t>ショゾクチョウ</t>
    </rPh>
    <rPh sb="27" eb="28">
      <t>ショク</t>
    </rPh>
    <rPh sb="29" eb="31">
      <t>シメイ</t>
    </rPh>
    <rPh sb="32" eb="34">
      <t>キニュウ</t>
    </rPh>
    <rPh sb="36" eb="37">
      <t>オ</t>
    </rPh>
    <rPh sb="37" eb="38">
      <t>イン</t>
    </rPh>
    <phoneticPr fontId="32"/>
  </si>
  <si>
    <r>
      <t>○</t>
    </r>
    <r>
      <rPr>
        <b/>
        <sz val="11"/>
        <rFont val="ＭＳ Ｐゴシック"/>
        <family val="3"/>
        <charset val="128"/>
      </rPr>
      <t>「印刷シート（負担金等）」</t>
    </r>
    <r>
      <rPr>
        <sz val="11"/>
        <rFont val="ＭＳ Ｐゴシック"/>
        <family val="3"/>
        <charset val="128"/>
      </rPr>
      <t>には</t>
    </r>
    <r>
      <rPr>
        <b/>
        <sz val="11"/>
        <color rgb="FFFFC000"/>
        <rFont val="ＭＳ Ｐゴシック"/>
        <family val="3"/>
        <charset val="128"/>
      </rPr>
      <t>日付，申し込み責任者を記入し，押印</t>
    </r>
    <r>
      <rPr>
        <sz val="11"/>
        <rFont val="ＭＳ Ｐゴシック"/>
        <family val="3"/>
        <charset val="128"/>
      </rPr>
      <t>。</t>
    </r>
    <rPh sb="2" eb="4">
      <t>インサツ</t>
    </rPh>
    <rPh sb="8" eb="11">
      <t>フタンキン</t>
    </rPh>
    <rPh sb="11" eb="12">
      <t>トウ</t>
    </rPh>
    <rPh sb="16" eb="18">
      <t>ヒヅケ</t>
    </rPh>
    <rPh sb="19" eb="20">
      <t>モウ</t>
    </rPh>
    <rPh sb="21" eb="22">
      <t>コ</t>
    </rPh>
    <rPh sb="23" eb="26">
      <t>セキニンシャ</t>
    </rPh>
    <rPh sb="27" eb="29">
      <t>キニュウ</t>
    </rPh>
    <rPh sb="31" eb="32">
      <t>オ</t>
    </rPh>
    <rPh sb="32" eb="33">
      <t>イン</t>
    </rPh>
    <phoneticPr fontId="32"/>
  </si>
  <si>
    <t>※データシートは事務局で使用します。</t>
    <rPh sb="8" eb="10">
      <t>ジム</t>
    </rPh>
    <rPh sb="10" eb="11">
      <t>キョク</t>
    </rPh>
    <rPh sb="12" eb="14">
      <t>シヨウ</t>
    </rPh>
    <phoneticPr fontId="32"/>
  </si>
  <si>
    <t>「使用打楽器」欄について</t>
    <rPh sb="1" eb="3">
      <t>シヨウ</t>
    </rPh>
    <rPh sb="3" eb="6">
      <t>ダガッキ</t>
    </rPh>
    <rPh sb="7" eb="8">
      <t>ラン</t>
    </rPh>
    <phoneticPr fontId="32"/>
  </si>
  <si>
    <t>打楽器アンサンブル及び，打楽器を一つでも使用する場合は，ピンクの欄で「○」を選び，使用する打楽器すべてを入力してください。</t>
    <rPh sb="32" eb="33">
      <t>ラン</t>
    </rPh>
    <rPh sb="38" eb="39">
      <t>エラ</t>
    </rPh>
    <rPh sb="41" eb="43">
      <t>シヨウ</t>
    </rPh>
    <rPh sb="45" eb="48">
      <t>ダガッキ</t>
    </rPh>
    <rPh sb="52" eb="54">
      <t>ニュウリョク</t>
    </rPh>
    <phoneticPr fontId="32"/>
  </si>
  <si>
    <t>「楽器運搬補助員人数」について</t>
    <rPh sb="1" eb="3">
      <t>ガッキ</t>
    </rPh>
    <rPh sb="3" eb="5">
      <t>ウンパン</t>
    </rPh>
    <rPh sb="5" eb="8">
      <t>ホジョイン</t>
    </rPh>
    <rPh sb="8" eb="10">
      <t>ニンズウ</t>
    </rPh>
    <phoneticPr fontId="32"/>
  </si>
  <si>
    <t>定められた人数以内でしたら当日の変更も可能です。</t>
    <rPh sb="0" eb="1">
      <t>サダ</t>
    </rPh>
    <rPh sb="5" eb="7">
      <t>ニンズウ</t>
    </rPh>
    <rPh sb="7" eb="9">
      <t>イナイ</t>
    </rPh>
    <rPh sb="13" eb="15">
      <t>トウジツ</t>
    </rPh>
    <rPh sb="16" eb="18">
      <t>ヘンコウ</t>
    </rPh>
    <rPh sb="19" eb="21">
      <t>カノウ</t>
    </rPh>
    <phoneticPr fontId="32"/>
  </si>
  <si>
    <t>赤色のタブ「記入シート」</t>
    <rPh sb="0" eb="2">
      <t>アカイロ</t>
    </rPh>
    <rPh sb="6" eb="8">
      <t>キニュウ</t>
    </rPh>
    <phoneticPr fontId="32"/>
  </si>
  <si>
    <t>黄色のタブ「印刷シート」</t>
    <rPh sb="0" eb="2">
      <t>キイロ</t>
    </rPh>
    <rPh sb="6" eb="8">
      <t>インサツ</t>
    </rPh>
    <phoneticPr fontId="32"/>
  </si>
  <si>
    <t>青色のタブ「（例）」</t>
    <rPh sb="0" eb="2">
      <t>アオイロ</t>
    </rPh>
    <rPh sb="7" eb="8">
      <t>レイ</t>
    </rPh>
    <phoneticPr fontId="32"/>
  </si>
  <si>
    <t>※１グループのみ参加の場合「印刷シートＡ」を。２グループ参加の場合は「印刷シートＡ・Ｂ」を。</t>
    <rPh sb="8" eb="10">
      <t>サンカ</t>
    </rPh>
    <rPh sb="11" eb="13">
      <t>バアイ</t>
    </rPh>
    <rPh sb="14" eb="16">
      <t>インサツ</t>
    </rPh>
    <rPh sb="28" eb="30">
      <t>サンカ</t>
    </rPh>
    <rPh sb="31" eb="33">
      <t>バアイ</t>
    </rPh>
    <rPh sb="35" eb="37">
      <t>インサツ</t>
    </rPh>
    <phoneticPr fontId="32"/>
  </si>
  <si>
    <t>　 ３グループ参加の場合は「印刷シートＡ・Ｂ・Ｃ」を印刷してください。</t>
    <rPh sb="7" eb="9">
      <t>サンカ</t>
    </rPh>
    <rPh sb="10" eb="12">
      <t>バアイ</t>
    </rPh>
    <rPh sb="14" eb="16">
      <t>インサツ</t>
    </rPh>
    <rPh sb="26" eb="28">
      <t>インサツ</t>
    </rPh>
    <phoneticPr fontId="32"/>
  </si>
  <si>
    <r>
      <t>青色のタブ</t>
    </r>
    <r>
      <rPr>
        <b/>
        <sz val="11"/>
        <color theme="4"/>
        <rFont val="ＭＳ Ｐゴシック"/>
        <family val="3"/>
        <charset val="128"/>
      </rPr>
      <t>「（例）記入シート」</t>
    </r>
    <r>
      <rPr>
        <sz val="11"/>
        <rFont val="ＭＳ Ｐゴシック"/>
        <family val="3"/>
        <charset val="128"/>
      </rPr>
      <t>をご参照の上，赤色のタブ</t>
    </r>
    <r>
      <rPr>
        <b/>
        <sz val="11"/>
        <color rgb="FFFF0000"/>
        <rFont val="ＭＳ Ｐゴシック"/>
        <family val="3"/>
        <charset val="128"/>
      </rPr>
      <t>「記入シート」</t>
    </r>
    <r>
      <rPr>
        <sz val="11"/>
        <rFont val="ＭＳ Ｐゴシック"/>
        <family val="3"/>
        <charset val="128"/>
      </rPr>
      <t>を入力してください。</t>
    </r>
    <rPh sb="0" eb="2">
      <t>アオイロ</t>
    </rPh>
    <rPh sb="7" eb="8">
      <t>レイ</t>
    </rPh>
    <rPh sb="9" eb="11">
      <t>キニュウ</t>
    </rPh>
    <rPh sb="17" eb="19">
      <t>サンショウ</t>
    </rPh>
    <rPh sb="20" eb="21">
      <t>ウエ</t>
    </rPh>
    <rPh sb="22" eb="24">
      <t>アカイロ</t>
    </rPh>
    <rPh sb="28" eb="30">
      <t>キニュウ</t>
    </rPh>
    <rPh sb="35" eb="37">
      <t>ニュウリョク</t>
    </rPh>
    <phoneticPr fontId="32"/>
  </si>
  <si>
    <t>シートからはみ出してしまってもデータで確認できますので，気にせず印刷してください。</t>
    <rPh sb="7" eb="8">
      <t>ダ</t>
    </rPh>
    <rPh sb="19" eb="21">
      <t>カクニン</t>
    </rPh>
    <rPh sb="28" eb="29">
      <t>キ</t>
    </rPh>
    <rPh sb="32" eb="34">
      <t>インサツ</t>
    </rPh>
    <phoneticPr fontId="32"/>
  </si>
  <si>
    <t>OK</t>
    <phoneticPr fontId="32"/>
  </si>
  <si>
    <t>(Ｃ)</t>
    <phoneticPr fontId="32"/>
  </si>
  <si>
    <t>(Ｂ)</t>
    <phoneticPr fontId="32"/>
  </si>
  <si>
    <t>第５０回茨城県アンサンブルコンテスト参加要項６ページ，５．（３）をご参照ください。</t>
    <rPh sb="0" eb="1">
      <t>ダイ</t>
    </rPh>
    <rPh sb="3" eb="4">
      <t>カイ</t>
    </rPh>
    <rPh sb="4" eb="7">
      <t>イバラキケン</t>
    </rPh>
    <rPh sb="18" eb="20">
      <t>サンカ</t>
    </rPh>
    <rPh sb="20" eb="22">
      <t>ヨウコウ</t>
    </rPh>
    <rPh sb="34" eb="36">
      <t>サンショウ</t>
    </rPh>
    <phoneticPr fontId="32"/>
  </si>
  <si>
    <t>マリンバ１・ティンパニ４・ビブラフォン１・トムトム４・レインスティック１・スモールマラカス１</t>
    <phoneticPr fontId="32"/>
  </si>
  <si>
    <t>半角英数で入力　　いらない場合は”0”を入力してください。</t>
    <phoneticPr fontId="1" type="noConversion"/>
  </si>
  <si>
    <t>半角で入力　　市外局番より入力してください。(ハイフンを入れて入力）</t>
    <rPh sb="0" eb="2">
      <t>ﾊﾝｶｸ</t>
    </rPh>
    <rPh sb="3" eb="5">
      <t>ﾆｭｳﾘｮｸ</t>
    </rPh>
    <rPh sb="7" eb="9">
      <t>ｼｶﾞｲ</t>
    </rPh>
    <rPh sb="9" eb="11">
      <t>ｷｮｸﾊﾞﾝ</t>
    </rPh>
    <rPh sb="13" eb="15">
      <t>ﾆｭｳﾘｮｸ</t>
    </rPh>
    <phoneticPr fontId="1" type="noConversion"/>
  </si>
  <si>
    <t>番号のみ，ハイフンを入れて入力してください。（例　300-1111)</t>
    <phoneticPr fontId="1" type="noConversion"/>
  </si>
  <si>
    <r>
      <t>半角で入力　　緊急連絡ができる番号（携帯電話）を，ハイフンを入れて入力してください。</t>
    </r>
    <r>
      <rPr>
        <sz val="9"/>
        <rFont val="ＭＳ Ｐゴシック"/>
        <family val="3"/>
        <charset val="128"/>
      </rPr>
      <t>(例　090-1111-2222）</t>
    </r>
    <rPh sb="0" eb="2">
      <t>ﾊﾝｶｸ</t>
    </rPh>
    <rPh sb="3" eb="5">
      <t>ﾆｭｳﾘｮｸ</t>
    </rPh>
    <rPh sb="43" eb="44">
      <t>ﾚｲ</t>
    </rPh>
    <phoneticPr fontId="1" type="noConversion"/>
  </si>
  <si>
    <t>バスを使用しない場合は”0”を入力してください。</t>
    <rPh sb="3" eb="5">
      <t>ｼﾖｳ</t>
    </rPh>
    <rPh sb="8" eb="10">
      <t>ﾊﾞｱｲ</t>
    </rPh>
    <phoneticPr fontId="1" type="noConversion"/>
  </si>
  <si>
    <t>「自家用車　１」　のように入力してください。使用しない場合は”0”を入力してください。</t>
    <rPh sb="1" eb="5">
      <t>ｼﾞｶﾖｳｼｬ</t>
    </rPh>
    <rPh sb="13" eb="15">
      <t>ﾆｭｳﾘｮｸ</t>
    </rPh>
    <phoneticPr fontId="1" type="noConversion"/>
  </si>
  <si>
    <t>「４ｔ　１」　のように入力してください。使用しない場合は”0”を入力してください。</t>
    <rPh sb="11" eb="13">
      <t>ﾆｭｳﾘｮｸ</t>
    </rPh>
    <phoneticPr fontId="1" type="noConversion"/>
  </si>
  <si>
    <t>出版されている楽譜及び編曲楽譜で，わが国で演奏許可を得られているもの。</t>
  </si>
  <si>
    <t>出版されている楽譜及び編曲楽譜で，わが国で演奏許可を得られているもの。</t>
    <rPh sb="0" eb="2">
      <t>ｼｭｯﾊﾟﾝ</t>
    </rPh>
    <rPh sb="7" eb="9">
      <t>ｶﾞｸﾌ</t>
    </rPh>
    <rPh sb="9" eb="10">
      <t>ｵﾖ</t>
    </rPh>
    <rPh sb="11" eb="13">
      <t>ﾍﾝｷｮｸ</t>
    </rPh>
    <rPh sb="13" eb="15">
      <t>ｶﾞｸﾌ</t>
    </rPh>
    <rPh sb="19" eb="20">
      <t>ｸﾆ</t>
    </rPh>
    <rPh sb="21" eb="23">
      <t>ｴﾝｿｳ</t>
    </rPh>
    <rPh sb="23" eb="25">
      <t>ｷｮｶ</t>
    </rPh>
    <rPh sb="26" eb="27">
      <t>ｴ</t>
    </rPh>
    <phoneticPr fontId="1" type="noConversion"/>
  </si>
  <si>
    <t>作曲者の死後５０年を経過しているため編曲の承諾を要しないもの。</t>
  </si>
  <si>
    <t>作曲者の死後５０年を経過しているため編曲の承諾を要しないもの。</t>
    <rPh sb="0" eb="3">
      <t>ｻｯｷｮｸｼｬ</t>
    </rPh>
    <rPh sb="4" eb="6">
      <t>ｼｺﾞ</t>
    </rPh>
    <rPh sb="8" eb="9">
      <t>ﾈﾝ</t>
    </rPh>
    <rPh sb="10" eb="12">
      <t>ｹｲｶ</t>
    </rPh>
    <rPh sb="18" eb="20">
      <t>ﾍﾝｷｮｸ</t>
    </rPh>
    <rPh sb="21" eb="23">
      <t>ｼｮｳﾀﾞｸ</t>
    </rPh>
    <rPh sb="24" eb="25">
      <t>ﾖｳ</t>
    </rPh>
    <phoneticPr fontId="1" type="noConversion"/>
  </si>
  <si>
    <t>※　３・４・５の場合は，必ず許諾書のコピーを提出してください。レンタル楽譜の場合も必要です。</t>
    <rPh sb="8" eb="10">
      <t>ﾊﾞｱｲ</t>
    </rPh>
    <rPh sb="12" eb="13">
      <t>ｶﾅﾗ</t>
    </rPh>
    <rPh sb="14" eb="16">
      <t>ｷｮﾀﾞｸ</t>
    </rPh>
    <rPh sb="16" eb="17">
      <t>ｼｮ</t>
    </rPh>
    <rPh sb="22" eb="24">
      <t>ﾃｲｼｭﾂ</t>
    </rPh>
    <rPh sb="35" eb="37">
      <t>ｶﾞｸﾌ</t>
    </rPh>
    <rPh sb="38" eb="40">
      <t>ﾊﾞｱｲ</t>
    </rPh>
    <rPh sb="41" eb="43">
      <t>ﾋﾂﾖｳ</t>
    </rPh>
    <phoneticPr fontId="1" type="noConversion"/>
  </si>
  <si>
    <t>未出版の自楽団委嘱作品あるいは編曲作品で，演奏許諾を得ているもの。</t>
  </si>
  <si>
    <t>未出版の自楽団委嘱作品あるいは編曲作品で，演奏許諾を得ているもの。</t>
    <rPh sb="4" eb="5">
      <t>ｼﾞ</t>
    </rPh>
    <rPh sb="5" eb="7">
      <t>ｶﾞｸﾀﾞﾝ</t>
    </rPh>
    <rPh sb="7" eb="9">
      <t>ｲｼｮｸ</t>
    </rPh>
    <rPh sb="9" eb="11">
      <t>ｻｸﾋﾝ</t>
    </rPh>
    <rPh sb="15" eb="17">
      <t>ﾍﾝｷｮｸ</t>
    </rPh>
    <rPh sb="17" eb="19">
      <t>ｻｸﾋﾝ</t>
    </rPh>
    <rPh sb="21" eb="23">
      <t>ｴﾝｿｳ</t>
    </rPh>
    <rPh sb="23" eb="25">
      <t>ｷｮﾀﾞｸ</t>
    </rPh>
    <rPh sb="26" eb="27">
      <t>ｴ</t>
    </rPh>
    <phoneticPr fontId="1" type="noConversion"/>
  </si>
  <si>
    <t>出版されている楽譜及び編曲楽譜で，編曲の上演奏する許可を得ているもの。</t>
  </si>
  <si>
    <t>出版されている楽譜及び編曲楽譜で，編曲の上演奏する許可を得ているもの。</t>
    <rPh sb="17" eb="19">
      <t>ﾍﾝｷｮｸ</t>
    </rPh>
    <rPh sb="20" eb="21">
      <t>ｳｴ</t>
    </rPh>
    <rPh sb="21" eb="27">
      <t>ｴﾝｿｳｷｮｶ</t>
    </rPh>
    <rPh sb="28" eb="29">
      <t>ｴ</t>
    </rPh>
    <phoneticPr fontId="1" type="noConversion"/>
  </si>
  <si>
    <t>未出版の楽譜及び編曲楽譜あるいは出版されているレンタル楽譜で，演奏許可，あるいは編曲の上演奏する許可を得ているもの。</t>
  </si>
  <si>
    <t>未出版の楽譜及び編曲楽譜あるいは出版されているレンタル楽譜で，演奏許可，あるいは編曲の上演奏する許可を得ているもの。</t>
    <rPh sb="0" eb="1">
      <t>ﾐ</t>
    </rPh>
    <rPh sb="1" eb="3">
      <t>ｼｭｯﾊﾟﾝ</t>
    </rPh>
    <rPh sb="8" eb="10">
      <t>ﾍﾝｷｮｸ</t>
    </rPh>
    <rPh sb="10" eb="12">
      <t>ｶﾞｸﾌ</t>
    </rPh>
    <rPh sb="16" eb="18">
      <t>ｼｭｯﾊﾟﾝ</t>
    </rPh>
    <rPh sb="27" eb="29">
      <t>ｶﾞｸﾌ</t>
    </rPh>
    <rPh sb="31" eb="33">
      <t>ｴﾝｿｳ</t>
    </rPh>
    <rPh sb="33" eb="35">
      <t>ｷｮｶ</t>
    </rPh>
    <rPh sb="51" eb="52">
      <t>ｴ</t>
    </rPh>
    <phoneticPr fontId="1" type="noConversion"/>
  </si>
  <si>
    <t>※　許諾が必要な場合</t>
    <rPh sb="2" eb="4">
      <t>ｷｮﾀﾞｸ</t>
    </rPh>
    <rPh sb="5" eb="7">
      <t>ﾋﾂﾖｳ</t>
    </rPh>
    <rPh sb="8" eb="10">
      <t>ﾊﾞｱｲ</t>
    </rPh>
    <phoneticPr fontId="1" type="noConversion"/>
  </si>
  <si>
    <t>著作権者に対する許諾について</t>
    <rPh sb="0" eb="4">
      <t>ﾁｮｻｸｹﾝｼｬ</t>
    </rPh>
    <rPh sb="5" eb="6">
      <t>ﾀｲ</t>
    </rPh>
    <rPh sb="8" eb="10">
      <t>ｷｮﾀﾞｸ</t>
    </rPh>
    <phoneticPr fontId="1" type="noConversion"/>
  </si>
  <si>
    <t>著作権者に対する許諾について</t>
    <rPh sb="0" eb="3">
      <t>ﾁｮｻｸｹﾝ</t>
    </rPh>
    <rPh sb="3" eb="4">
      <t>ｼｬ</t>
    </rPh>
    <rPh sb="5" eb="6">
      <t>ﾀｲ</t>
    </rPh>
    <rPh sb="8" eb="10">
      <t>ｷｮﾀﾞｸ</t>
    </rPh>
    <phoneticPr fontId="1" type="noConversion"/>
  </si>
  <si>
    <t>※　許諾が必要ない場合</t>
    <rPh sb="2" eb="4">
      <t>ｷｮﾀﾞｸ</t>
    </rPh>
    <rPh sb="5" eb="7">
      <t>ﾋﾂﾖｳ</t>
    </rPh>
    <rPh sb="9" eb="11">
      <t>ﾊﾞｱｲ</t>
    </rPh>
    <phoneticPr fontId="1" type="noConversion"/>
  </si>
  <si>
    <t>平成27年</t>
    <phoneticPr fontId="1" type="noConversion"/>
  </si>
  <si>
    <t>茨城県吹奏楽連盟理事長　　川名　孝夫　殿</t>
    <rPh sb="13" eb="15">
      <t>カワナ</t>
    </rPh>
    <rPh sb="16" eb="18">
      <t>タカオ</t>
    </rPh>
    <phoneticPr fontId="32"/>
  </si>
  <si>
    <r>
      <t>　</t>
    </r>
    <r>
      <rPr>
        <sz val="12"/>
        <rFont val="ＭＳ 明朝"/>
        <family val="1"/>
        <charset val="134"/>
      </rPr>
      <t>川名　孝夫</t>
    </r>
    <r>
      <rPr>
        <sz val="12"/>
        <rFont val="ＭＳ 明朝"/>
        <family val="1"/>
        <charset val="134"/>
      </rPr>
      <t>　殿</t>
    </r>
    <rPh sb="1" eb="3">
      <t>カワナ</t>
    </rPh>
    <rPh sb="4" eb="6">
      <t>タカオ</t>
    </rPh>
    <rPh sb="7" eb="8">
      <t>ドノ</t>
    </rPh>
    <phoneticPr fontId="32"/>
  </si>
  <si>
    <t>出場地区</t>
    <rPh sb="0" eb="2">
      <t>ｼｭﾂｼﾞｮｳ</t>
    </rPh>
    <rPh sb="2" eb="4">
      <t>ﾁｸ</t>
    </rPh>
    <phoneticPr fontId="1" type="noConversion"/>
  </si>
  <si>
    <t>県大会出場の意志</t>
    <rPh sb="0" eb="1">
      <t>ｹﾝ</t>
    </rPh>
    <phoneticPr fontId="1" type="noConversion"/>
  </si>
  <si>
    <t>地区大会</t>
    <rPh sb="0" eb="2">
      <t>ﾁｸ</t>
    </rPh>
    <rPh sb="2" eb="4">
      <t>ﾀｲｶｲ</t>
    </rPh>
    <phoneticPr fontId="1" type="noConversion"/>
  </si>
  <si>
    <r>
      <rPr>
        <sz val="10"/>
        <rFont val="ＭＳ 明朝"/>
        <family val="1"/>
        <charset val="134"/>
      </rPr>
      <t>県</t>
    </r>
    <r>
      <rPr>
        <sz val="10"/>
        <rFont val="ＭＳ 明朝"/>
        <family val="1"/>
        <charset val="134"/>
      </rPr>
      <t>大会出場意志</t>
    </r>
    <rPh sb="0" eb="1">
      <t>ｹﾝ</t>
    </rPh>
    <phoneticPr fontId="1" type="noConversion"/>
  </si>
  <si>
    <t>特記なし</t>
    <phoneticPr fontId="32"/>
  </si>
  <si>
    <t>２ｔ　１台</t>
    <phoneticPr fontId="32"/>
  </si>
  <si>
    <t>自家用車　１台</t>
    <phoneticPr fontId="32"/>
  </si>
  <si>
    <r>
      <t>地区</t>
    </r>
    <r>
      <rPr>
        <sz val="12"/>
        <rFont val="ＭＳ 明朝"/>
        <family val="1"/>
        <charset val="134"/>
      </rPr>
      <t>大会</t>
    </r>
    <rPh sb="0" eb="2">
      <t>ﾁｸ</t>
    </rPh>
    <rPh sb="2" eb="4">
      <t>ﾀｲｶｲ</t>
    </rPh>
    <phoneticPr fontId="1" type="noConversion"/>
  </si>
  <si>
    <t>出場地区大会</t>
    <rPh sb="0" eb="2">
      <t>ｼｭﾂｼﾞｮｳ</t>
    </rPh>
    <rPh sb="2" eb="4">
      <t>ﾁｸ</t>
    </rPh>
    <rPh sb="4" eb="6">
      <t>ｹﾝﾀｲｶｲ</t>
    </rPh>
    <phoneticPr fontId="1" type="noConversion"/>
  </si>
  <si>
    <t>出場地区大会</t>
    <rPh sb="0" eb="4">
      <t>ｼｭﾂｼﾞｮｳﾁｸ</t>
    </rPh>
    <rPh sb="4" eb="6">
      <t>ﾀｲｶｲ</t>
    </rPh>
    <phoneticPr fontId="1" type="noConversion"/>
  </si>
  <si>
    <t>振込手数料</t>
    <rPh sb="0" eb="1">
      <t>フ</t>
    </rPh>
    <rPh sb="1" eb="2">
      <t>コ</t>
    </rPh>
    <rPh sb="2" eb="5">
      <t>テスウリョウ</t>
    </rPh>
    <phoneticPr fontId="32"/>
  </si>
  <si>
    <t>出場地区大会</t>
    <rPh sb="0" eb="4">
      <t>ｼｭﾂｼﾞｮｳﾁｸ</t>
    </rPh>
    <rPh sb="4" eb="6">
      <t>ｹﾝﾀｲｶｲ</t>
    </rPh>
    <phoneticPr fontId="1" type="noConversion"/>
  </si>
  <si>
    <t>著作権者に対する許諾について</t>
    <phoneticPr fontId="32"/>
  </si>
  <si>
    <t>地区大会</t>
    <rPh sb="0" eb="4">
      <t>ﾁｸﾀｲｶｲ</t>
    </rPh>
    <phoneticPr fontId="1" type="noConversion"/>
  </si>
  <si>
    <t>県大会意志</t>
    <rPh sb="0" eb="3">
      <t>ｹﾝﾀｲｶｲ</t>
    </rPh>
    <rPh sb="3" eb="5">
      <t>ｲｼ</t>
    </rPh>
    <phoneticPr fontId="1" type="noConversion"/>
  </si>
  <si>
    <t>出場
地区</t>
    <rPh sb="0" eb="2">
      <t>ｼｭﾂｼﾞｮｳ</t>
    </rPh>
    <rPh sb="3" eb="5">
      <t>ﾁｸ</t>
    </rPh>
    <phoneticPr fontId="1" type="noConversion"/>
  </si>
  <si>
    <t>入力が終わりましたら各シートを確認してください。</t>
  </si>
  <si>
    <t>（例年，ピンク色の欄の未入力が多いです。記入漏れのないよう，お願い致します。）</t>
  </si>
  <si>
    <r>
      <t>記入されているのを確認したら，黄色のタブ</t>
    </r>
    <r>
      <rPr>
        <b/>
        <sz val="11"/>
        <rFont val="ＭＳ Ｐゴシック"/>
        <family val="3"/>
        <charset val="128"/>
      </rPr>
      <t>「印刷シートＡ・Ｂ・Ｃ・負担金等」をそれぞれ印刷</t>
    </r>
    <r>
      <rPr>
        <sz val="11"/>
        <rFont val="ＭＳ Ｐゴシック"/>
        <family val="3"/>
        <charset val="128"/>
      </rPr>
      <t>。</t>
    </r>
  </si>
  <si>
    <t>（記入できていても「記入シート」の入力チェックにNGが出る場合があります。気にせず印刷してください。）</t>
  </si>
  <si>
    <t>編曲者がいない場合は「なし」を入力</t>
  </si>
  <si>
    <t>送料</t>
    <rPh sb="0" eb="2">
      <t>ソウリョウ</t>
    </rPh>
    <phoneticPr fontId="32"/>
  </si>
  <si>
    <r>
      <t>このシートを入力後，ファイルを</t>
    </r>
    <r>
      <rPr>
        <b/>
        <sz val="16"/>
        <color indexed="10"/>
        <rFont val="ＭＳ Ｐゴシック"/>
        <family val="3"/>
        <charset val="128"/>
      </rPr>
      <t>県東地区事務局</t>
    </r>
    <r>
      <rPr>
        <b/>
        <sz val="16"/>
        <color indexed="8"/>
        <rFont val="ＭＳ Ｐゴシック"/>
        <family val="3"/>
        <charset val="128"/>
      </rPr>
      <t>へ送信してください。また，印刷シートをプリントアウトし職印を押印した申込書を</t>
    </r>
    <r>
      <rPr>
        <b/>
        <sz val="16"/>
        <color rgb="FFFF0000"/>
        <rFont val="ＭＳ Ｐゴシック"/>
        <charset val="128"/>
      </rPr>
      <t>鉾田市立鉾田南中学校</t>
    </r>
    <r>
      <rPr>
        <b/>
        <sz val="16"/>
        <color indexed="8"/>
        <rFont val="ＭＳ Ｐゴシック"/>
        <family val="3"/>
        <charset val="128"/>
      </rPr>
      <t>へ書留郵送してください。Eメールの送信だけでは，申込完了ではありませんので，ご注意ください。</t>
    </r>
    <rPh sb="6" eb="8">
      <t>ﾆｭｳﾘｮｸ</t>
    </rPh>
    <rPh sb="8" eb="9">
      <t>ｺﾞ</t>
    </rPh>
    <rPh sb="16" eb="17">
      <t>ﾋｶﾞｼ</t>
    </rPh>
    <rPh sb="17" eb="19">
      <t>ﾁｸ</t>
    </rPh>
    <rPh sb="19" eb="22">
      <t>ｼﾞﾑｷｮｸ</t>
    </rPh>
    <rPh sb="23" eb="25">
      <t>ｿｳｼﾝ</t>
    </rPh>
    <rPh sb="35" eb="37">
      <t>ｲﾝｻﾂ</t>
    </rPh>
    <rPh sb="49" eb="51">
      <t>ｼｮｸｲﾝ</t>
    </rPh>
    <rPh sb="52" eb="54">
      <t>ｵｳｲﾝ</t>
    </rPh>
    <rPh sb="56" eb="58">
      <t>ﾓｳｼｺﾐ</t>
    </rPh>
    <rPh sb="58" eb="59">
      <t>ｼｮ</t>
    </rPh>
    <rPh sb="62" eb="64">
      <t>ｼﾘﾂ</t>
    </rPh>
    <rPh sb="64" eb="67">
      <t>ﾎｺﾀﾐﾅﾐ</t>
    </rPh>
    <rPh sb="67" eb="70">
      <t>ﾁｭｳｶﾞｯｺｳ</t>
    </rPh>
    <rPh sb="71" eb="73">
      <t>ｶｷﾄﾒ</t>
    </rPh>
    <rPh sb="73" eb="75">
      <t>ﾕｳｿｳ</t>
    </rPh>
    <rPh sb="87" eb="89">
      <t>ｿｳｼﾝ</t>
    </rPh>
    <rPh sb="94" eb="96">
      <t>ﾓｳｼｺﾐ</t>
    </rPh>
    <rPh sb="96" eb="98">
      <t>ｶﾝﾘｮｳ</t>
    </rPh>
    <rPh sb="109" eb="111">
      <t>ﾁｭｳｲ</t>
    </rPh>
    <phoneticPr fontId="1" type="noConversion"/>
  </si>
  <si>
    <t>平成２７年度茨城県アンサンブルコンテスト中央地区大会参加申込書について</t>
    <rPh sb="0" eb="2">
      <t>ヘイセイ</t>
    </rPh>
    <rPh sb="4" eb="6">
      <t>ネンド</t>
    </rPh>
    <rPh sb="6" eb="9">
      <t>イバラキケン</t>
    </rPh>
    <rPh sb="20" eb="22">
      <t>チュウオウ</t>
    </rPh>
    <rPh sb="22" eb="26">
      <t>ケンナンチクタイカイ</t>
    </rPh>
    <rPh sb="26" eb="28">
      <t>サンカ</t>
    </rPh>
    <rPh sb="28" eb="31">
      <t>モウシコミショ</t>
    </rPh>
    <phoneticPr fontId="32"/>
  </si>
  <si>
    <t>平成27年度　第50回茨城県アンサンブルコンテスト中央地区大会</t>
    <rPh sb="25" eb="27">
      <t>ﾁｭｳｵｳ</t>
    </rPh>
    <rPh sb="27" eb="29">
      <t>ﾁｸ</t>
    </rPh>
    <phoneticPr fontId="1" type="noConversion"/>
  </si>
  <si>
    <r>
      <t>このシートを入力後，ファイルを</t>
    </r>
    <r>
      <rPr>
        <b/>
        <sz val="16"/>
        <color rgb="FFFF0000"/>
        <rFont val="ＭＳ Ｐゴシック"/>
        <charset val="128"/>
      </rPr>
      <t>中央地区事務局</t>
    </r>
    <r>
      <rPr>
        <b/>
        <sz val="16"/>
        <color indexed="8"/>
        <rFont val="ＭＳ Ｐゴシック"/>
        <family val="3"/>
        <charset val="128"/>
      </rPr>
      <t>へ送信してください。また，印刷シートをプリントアウトし職印を押印した申込書を</t>
    </r>
    <r>
      <rPr>
        <b/>
        <sz val="16"/>
        <color rgb="FFFF0000"/>
        <rFont val="ＭＳ Ｐゴシック"/>
        <charset val="128"/>
      </rPr>
      <t>県吹連事務所内中央地区事務局</t>
    </r>
    <r>
      <rPr>
        <b/>
        <sz val="16"/>
        <color indexed="8"/>
        <rFont val="ＭＳ Ｐゴシック"/>
        <family val="3"/>
        <charset val="128"/>
      </rPr>
      <t>へ書留郵送してください。Eメールの送信だけでは，申込完了ではありませんので，ご注意ください。</t>
    </r>
    <rPh sb="6" eb="8">
      <t>ﾆｭｳﾘｮｸ</t>
    </rPh>
    <rPh sb="8" eb="9">
      <t>ｺﾞ</t>
    </rPh>
    <rPh sb="15" eb="17">
      <t>ﾁｭｳｵｳ</t>
    </rPh>
    <rPh sb="17" eb="19">
      <t>ﾁｸ</t>
    </rPh>
    <rPh sb="19" eb="22">
      <t>ｼﾞﾑｷｮｸ</t>
    </rPh>
    <rPh sb="23" eb="25">
      <t>ｿｳｼﾝ</t>
    </rPh>
    <rPh sb="35" eb="37">
      <t>ｲﾝｻﾂ</t>
    </rPh>
    <rPh sb="49" eb="51">
      <t>ｼｮｸｲﾝ</t>
    </rPh>
    <rPh sb="52" eb="54">
      <t>ｵｳｲﾝ</t>
    </rPh>
    <rPh sb="56" eb="58">
      <t>ﾓｳｼｺﾐ</t>
    </rPh>
    <rPh sb="58" eb="59">
      <t>ｼｮ</t>
    </rPh>
    <rPh sb="60" eb="66">
      <t>ｹﾝｽｲﾚﾝｼﾞﾑｼｮ</t>
    </rPh>
    <rPh sb="66" eb="67">
      <t>ﾅｲ</t>
    </rPh>
    <rPh sb="75" eb="77">
      <t>ｶｷﾄﾒ</t>
    </rPh>
    <rPh sb="77" eb="79">
      <t>ﾕｳｿｳ</t>
    </rPh>
    <rPh sb="91" eb="93">
      <t>ｿｳｼﾝ</t>
    </rPh>
    <rPh sb="98" eb="100">
      <t>ﾓｳｼｺﾐ</t>
    </rPh>
    <rPh sb="100" eb="102">
      <t>ｶﾝﾘｮｳ</t>
    </rPh>
    <rPh sb="113" eb="115">
      <t>ﾁｭｳｲ</t>
    </rPh>
    <phoneticPr fontId="1" type="noConversion"/>
  </si>
  <si>
    <t>（例）平成27年度　第50回茨城県アンサンブルコンテスト中央地区大会</t>
    <rPh sb="1" eb="2">
      <t>ﾚｲ</t>
    </rPh>
    <rPh sb="28" eb="30">
      <t>ﾁｭｳｵｳ</t>
    </rPh>
    <rPh sb="30" eb="32">
      <t>ﾁｸ</t>
    </rPh>
    <phoneticPr fontId="1" type="noConversion"/>
  </si>
  <si>
    <t>水戸立安紺中学校</t>
    <rPh sb="0" eb="2">
      <t>ﾐﾄ</t>
    </rPh>
    <rPh sb="2" eb="3">
      <t>ﾘﾂ</t>
    </rPh>
    <rPh sb="3" eb="4">
      <t>ﾔｽ</t>
    </rPh>
    <rPh sb="4" eb="5">
      <t>ｺﾝ</t>
    </rPh>
    <rPh sb="5" eb="6">
      <t>ﾁｭｳ</t>
    </rPh>
    <rPh sb="6" eb="8">
      <t>ｼｮｳｶﾞｯｺｳ</t>
    </rPh>
    <phoneticPr fontId="1" type="noConversion"/>
  </si>
  <si>
    <t>みとしりつあんこんちゅうがっこう</t>
    <phoneticPr fontId="1" type="noConversion"/>
  </si>
  <si>
    <t>310-9876</t>
    <phoneticPr fontId="1" type="noConversion"/>
  </si>
  <si>
    <t>水戸市安紺２－１５－１</t>
    <rPh sb="0" eb="3">
      <t>ﾐﾄｼ</t>
    </rPh>
    <phoneticPr fontId="1" type="noConversion"/>
  </si>
  <si>
    <t>029-299-2345／029-299-6789</t>
    <phoneticPr fontId="32"/>
  </si>
  <si>
    <t>水戸立安紺中学校長</t>
    <rPh sb="0" eb="2">
      <t>ミト</t>
    </rPh>
    <rPh sb="5" eb="6">
      <t>チュウ</t>
    </rPh>
    <phoneticPr fontId="32"/>
  </si>
  <si>
    <t>平成２７年度　第５０回茨城県アンサンブルコンテスト中央地区大会　　　　　　　　　　　　　　入場券申込書，参加負担金</t>
    <rPh sb="0" eb="2">
      <t>ヘイセイ</t>
    </rPh>
    <rPh sb="4" eb="6">
      <t>ネンド</t>
    </rPh>
    <rPh sb="7" eb="8">
      <t>ダイ</t>
    </rPh>
    <rPh sb="10" eb="11">
      <t>カイ</t>
    </rPh>
    <rPh sb="11" eb="14">
      <t>イバラキケン</t>
    </rPh>
    <rPh sb="25" eb="27">
      <t>チュウオウ</t>
    </rPh>
    <rPh sb="27" eb="31">
      <t>ケンナンチクタイカイ</t>
    </rPh>
    <rPh sb="45" eb="48">
      <t>ニュウジョウケン</t>
    </rPh>
    <rPh sb="48" eb="51">
      <t>モウシコミショ</t>
    </rPh>
    <rPh sb="52" eb="54">
      <t>サンカ</t>
    </rPh>
    <rPh sb="54" eb="57">
      <t>フタンキン</t>
    </rPh>
    <phoneticPr fontId="32"/>
  </si>
  <si>
    <t>水戸立安紺中学校長　　     
　　　　　　　　茨城　太郎　　</t>
    <rPh sb="0" eb="2">
      <t>ミト</t>
    </rPh>
    <rPh sb="25" eb="27">
      <t>イバラキ</t>
    </rPh>
    <rPh sb="28" eb="30">
      <t>タロウ</t>
    </rPh>
    <phoneticPr fontId="32"/>
  </si>
  <si>
    <t>P.Trp</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</si>
</sst>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quot;人&quot;"/>
    <numFmt numFmtId="177" formatCode="h:mm;@"/>
    <numFmt numFmtId="178" formatCode="#&quot;（Ａ）&quot;"/>
    <numFmt numFmtId="179" formatCode="#&quot; 重奏&quot;"/>
    <numFmt numFmtId="180" formatCode="h&quot;分&quot;mm&quot;秒&quot;"/>
    <numFmt numFmtId="181" formatCode="#,##0_ "/>
    <numFmt numFmtId="182" formatCode="&quot;〒&quot;###&quot;-&quot;####"/>
    <numFmt numFmtId="183" formatCode="#&quot;月&quot;"/>
    <numFmt numFmtId="184" formatCode="#&quot;日&quot;"/>
    <numFmt numFmtId="185" formatCode="0&quot;枚&quot;"/>
  </numFmts>
  <fonts count="55">
    <font>
      <sz val="11"/>
      <name val="ＭＳ Ｐゴシック"/>
      <family val="3"/>
      <charset val="128"/>
    </font>
    <font>
      <sz val="9"/>
      <name val="ＭＳ Ｐゴシック"/>
      <family val="3"/>
      <charset val="128"/>
    </font>
    <font>
      <sz val="11"/>
      <name val="ＭＳ Ｐゴシック"/>
      <family val="3"/>
      <charset val="128"/>
    </font>
    <font>
      <b/>
      <sz val="18"/>
      <color indexed="39"/>
      <name val="ＭＳ Ｐゴシック"/>
      <family val="3"/>
      <charset val="128"/>
    </font>
    <font>
      <b/>
      <sz val="11"/>
      <color indexed="10"/>
      <name val="ＭＳ Ｐゴシック"/>
      <family val="3"/>
      <charset val="128"/>
    </font>
    <font>
      <b/>
      <sz val="18"/>
      <color indexed="10"/>
      <name val="ＭＳ Ｐゴシック"/>
      <family val="3"/>
      <charset val="128"/>
    </font>
    <font>
      <b/>
      <sz val="11"/>
      <name val="ＭＳ Ｐゴシック"/>
      <family val="3"/>
      <charset val="128"/>
    </font>
    <font>
      <sz val="10.5"/>
      <name val="ＭＳ Ｐゴシック"/>
      <family val="3"/>
      <charset val="128"/>
    </font>
    <font>
      <sz val="10"/>
      <name val="ＭＳ Ｐゴシック"/>
      <family val="3"/>
      <charset val="128"/>
    </font>
    <font>
      <sz val="10"/>
      <name val="ＭＳ 明朝"/>
      <family val="1"/>
      <charset val="134"/>
    </font>
    <font>
      <sz val="16"/>
      <name val="ＭＳ Ｐ明朝"/>
      <family val="1"/>
      <charset val="134"/>
    </font>
    <font>
      <sz val="11"/>
      <name val="ＭＳ 明朝"/>
      <family val="1"/>
      <charset val="134"/>
    </font>
    <font>
      <sz val="10"/>
      <name val="ＭＳ Ｐ明朝"/>
      <family val="1"/>
      <charset val="134"/>
    </font>
    <font>
      <sz val="8"/>
      <name val="ＭＳ Ｐ明朝"/>
      <family val="1"/>
      <charset val="134"/>
    </font>
    <font>
      <sz val="9"/>
      <name val="ＭＳ 明朝"/>
      <family val="1"/>
      <charset val="134"/>
    </font>
    <font>
      <sz val="11"/>
      <name val="ＭＳ Ｐ明朝"/>
      <family val="1"/>
      <charset val="134"/>
    </font>
    <font>
      <sz val="12"/>
      <name val="ＭＳ Ｐ明朝"/>
      <family val="1"/>
      <charset val="134"/>
    </font>
    <font>
      <sz val="8"/>
      <name val="ＭＳ 明朝"/>
      <family val="1"/>
      <charset val="134"/>
    </font>
    <font>
      <sz val="9"/>
      <name val="ＭＳ Ｐ明朝"/>
      <family val="1"/>
      <charset val="134"/>
    </font>
    <font>
      <sz val="10"/>
      <name val="ＭＳ ゴシック"/>
      <family val="3"/>
      <charset val="134"/>
    </font>
    <font>
      <sz val="11"/>
      <name val="ＭＳ ゴシック"/>
      <family val="3"/>
      <charset val="134"/>
    </font>
    <font>
      <b/>
      <sz val="18"/>
      <name val="ＭＳ Ｐゴシック"/>
      <family val="3"/>
      <charset val="128"/>
    </font>
    <font>
      <b/>
      <sz val="18"/>
      <color indexed="52"/>
      <name val="ＭＳ Ｐゴシック"/>
      <family val="3"/>
      <charset val="128"/>
    </font>
    <font>
      <b/>
      <sz val="8"/>
      <color indexed="10"/>
      <name val="ＭＳ Ｐゴシック"/>
      <family val="3"/>
      <charset val="128"/>
    </font>
    <font>
      <sz val="11"/>
      <name val="HG正楷書体-PRO"/>
      <family val="4"/>
      <charset val="128"/>
    </font>
    <font>
      <sz val="10"/>
      <color indexed="39"/>
      <name val="ＭＳ Ｐゴシック"/>
      <family val="3"/>
      <charset val="128"/>
    </font>
    <font>
      <u/>
      <sz val="10"/>
      <color indexed="39"/>
      <name val="ＭＳ Ｐゴシック"/>
      <family val="3"/>
      <charset val="128"/>
    </font>
    <font>
      <b/>
      <sz val="16"/>
      <color indexed="8"/>
      <name val="ＭＳ Ｐゴシック"/>
      <family val="3"/>
      <charset val="128"/>
    </font>
    <font>
      <b/>
      <sz val="16"/>
      <color indexed="10"/>
      <name val="ＭＳ Ｐゴシック"/>
      <family val="3"/>
      <charset val="128"/>
    </font>
    <font>
      <u/>
      <sz val="11"/>
      <color theme="10"/>
      <name val="ＭＳ Ｐゴシック"/>
      <family val="3"/>
      <charset val="128"/>
    </font>
    <font>
      <b/>
      <sz val="16"/>
      <color theme="1"/>
      <name val="ＭＳ Ｐゴシック"/>
      <family val="3"/>
      <charset val="128"/>
    </font>
    <font>
      <b/>
      <i/>
      <sz val="16"/>
      <color theme="1"/>
      <name val="ＭＳ Ｐゴシック"/>
      <family val="3"/>
      <charset val="128"/>
    </font>
    <font>
      <sz val="6"/>
      <name val="ＭＳ Ｐゴシック"/>
      <family val="3"/>
      <charset val="128"/>
    </font>
    <font>
      <sz val="14"/>
      <name val="ＭＳ Ｐゴシック"/>
      <family val="3"/>
      <charset val="128"/>
    </font>
    <font>
      <b/>
      <u/>
      <sz val="18"/>
      <name val="ＭＳ Ｐゴシック"/>
      <family val="3"/>
      <charset val="128"/>
    </font>
    <font>
      <sz val="12"/>
      <name val="ＭＳ 明朝"/>
      <family val="1"/>
      <charset val="134"/>
    </font>
    <font>
      <b/>
      <sz val="14"/>
      <name val="ＭＳ Ｐゴシック"/>
      <family val="3"/>
      <charset val="128"/>
    </font>
    <font>
      <sz val="11"/>
      <name val="ＭＳ Ｐ明朝"/>
      <family val="1"/>
      <charset val="128"/>
    </font>
    <font>
      <sz val="12"/>
      <name val="ＭＳ 明朝"/>
      <family val="1"/>
      <charset val="128"/>
    </font>
    <font>
      <b/>
      <sz val="16"/>
      <name val="ＭＳ Ｐ明朝"/>
      <family val="1"/>
      <charset val="128"/>
    </font>
    <font>
      <sz val="11"/>
      <name val="ＭＳ 明朝"/>
      <family val="1"/>
      <charset val="128"/>
    </font>
    <font>
      <sz val="10"/>
      <name val="ＭＳ Ｐ明朝"/>
      <family val="1"/>
      <charset val="128"/>
    </font>
    <font>
      <b/>
      <sz val="20"/>
      <name val="ＭＳ Ｐ明朝"/>
      <family val="1"/>
      <charset val="128"/>
    </font>
    <font>
      <sz val="12"/>
      <name val="ＭＳ Ｐ明朝"/>
      <family val="1"/>
      <charset val="128"/>
    </font>
    <font>
      <sz val="10"/>
      <name val="ＭＳ 明朝"/>
      <family val="1"/>
      <charset val="128"/>
    </font>
    <font>
      <sz val="12"/>
      <name val="ＭＳ ゴシック"/>
      <family val="3"/>
      <charset val="134"/>
    </font>
    <font>
      <sz val="12"/>
      <name val="ＭＳ Ｐゴシック"/>
      <family val="3"/>
      <charset val="128"/>
    </font>
    <font>
      <b/>
      <sz val="11"/>
      <color theme="4"/>
      <name val="ＭＳ Ｐゴシック"/>
      <family val="3"/>
      <charset val="128"/>
    </font>
    <font>
      <b/>
      <sz val="11"/>
      <color rgb="FFFF0000"/>
      <name val="ＭＳ Ｐゴシック"/>
      <family val="3"/>
      <charset val="128"/>
    </font>
    <font>
      <i/>
      <sz val="11"/>
      <name val="ＭＳ Ｐゴシック"/>
      <family val="3"/>
      <charset val="128"/>
    </font>
    <font>
      <b/>
      <sz val="11"/>
      <color rgb="FFFFC000"/>
      <name val="ＭＳ Ｐゴシック"/>
      <family val="3"/>
      <charset val="128"/>
    </font>
    <font>
      <sz val="11"/>
      <color theme="0"/>
      <name val="ＭＳ Ｐゴシック"/>
      <family val="3"/>
      <charset val="128"/>
    </font>
    <font>
      <u/>
      <sz val="11"/>
      <color theme="11"/>
      <name val="ＭＳ Ｐゴシック"/>
      <family val="3"/>
      <charset val="128"/>
    </font>
    <font>
      <b/>
      <sz val="9"/>
      <name val="ＭＳ Ｐゴシック"/>
      <charset val="128"/>
    </font>
    <font>
      <b/>
      <sz val="16"/>
      <color rgb="FFFF0000"/>
      <name val="ＭＳ Ｐゴシック"/>
      <charset val="128"/>
    </font>
  </fonts>
  <fills count="15">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gray125">
        <fgColor indexed="41"/>
        <bgColor indexed="9"/>
      </patternFill>
    </fill>
    <fill>
      <patternFill patternType="solid">
        <fgColor indexed="43"/>
        <bgColor indexed="64"/>
      </patternFill>
    </fill>
    <fill>
      <patternFill patternType="gray125">
        <fgColor indexed="41"/>
        <bgColor rgb="FFCCFFFF"/>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FF66"/>
        <bgColor indexed="64"/>
      </patternFill>
    </fill>
    <fill>
      <patternFill patternType="solid">
        <fgColor rgb="FFFF0000"/>
        <bgColor indexed="64"/>
      </patternFill>
    </fill>
    <fill>
      <patternFill patternType="solid">
        <fgColor theme="3" tint="0.39997558519241921"/>
        <bgColor indexed="64"/>
      </patternFill>
    </fill>
    <fill>
      <patternFill patternType="solid">
        <fgColor rgb="FFFFFF00"/>
        <bgColor rgb="FF000000"/>
      </patternFill>
    </fill>
    <fill>
      <patternFill patternType="solid">
        <fgColor rgb="FFFFFF9B"/>
        <bgColor rgb="FF000000"/>
      </patternFill>
    </fill>
  </fills>
  <borders count="1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medium">
        <color auto="1"/>
      </right>
      <top style="thin">
        <color auto="1"/>
      </top>
      <bottom style="hair">
        <color auto="1"/>
      </bottom>
      <diagonal/>
    </border>
    <border>
      <left style="medium">
        <color auto="1"/>
      </left>
      <right style="medium">
        <color auto="1"/>
      </right>
      <top style="hair">
        <color auto="1"/>
      </top>
      <bottom style="thin">
        <color auto="1"/>
      </bottom>
      <diagonal/>
    </border>
    <border>
      <left style="medium">
        <color auto="1"/>
      </left>
      <right style="medium">
        <color auto="1"/>
      </right>
      <top/>
      <bottom style="hair">
        <color auto="1"/>
      </bottom>
      <diagonal/>
    </border>
    <border>
      <left style="medium">
        <color auto="1"/>
      </left>
      <right style="medium">
        <color auto="1"/>
      </right>
      <top style="hair">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thin">
        <color auto="1"/>
      </right>
      <top/>
      <bottom/>
      <diagonal/>
    </border>
    <border>
      <left/>
      <right style="thin">
        <color auto="1"/>
      </right>
      <top style="thin">
        <color auto="1"/>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hair">
        <color auto="1"/>
      </bottom>
      <diagonal/>
    </border>
    <border>
      <left/>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style="thin">
        <color auto="1"/>
      </right>
      <top/>
      <bottom/>
      <diagonal/>
    </border>
    <border>
      <left style="medium">
        <color auto="1"/>
      </left>
      <right/>
      <top/>
      <bottom/>
      <diagonal/>
    </border>
    <border>
      <left/>
      <right style="medium">
        <color auto="1"/>
      </right>
      <top/>
      <bottom/>
      <diagonal/>
    </border>
    <border>
      <left style="hair">
        <color auto="1"/>
      </left>
      <right style="hair">
        <color auto="1"/>
      </right>
      <top style="hair">
        <color auto="1"/>
      </top>
      <bottom style="hair">
        <color auto="1"/>
      </bottom>
      <diagonal/>
    </border>
    <border>
      <left/>
      <right/>
      <top/>
      <bottom style="dotted">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thin">
        <color auto="1"/>
      </bottom>
      <diagonal/>
    </border>
    <border>
      <left/>
      <right/>
      <top style="hair">
        <color auto="1"/>
      </top>
      <bottom style="thin">
        <color auto="1"/>
      </bottom>
      <diagonal/>
    </border>
    <border>
      <left/>
      <right/>
      <top style="thin">
        <color auto="1"/>
      </top>
      <bottom style="thin">
        <color auto="1"/>
      </bottom>
      <diagonal/>
    </border>
    <border>
      <left style="hair">
        <color auto="1"/>
      </left>
      <right/>
      <top/>
      <bottom/>
      <diagonal/>
    </border>
    <border>
      <left/>
      <right style="medium">
        <color auto="1"/>
      </right>
      <top style="thin">
        <color auto="1"/>
      </top>
      <bottom style="thin">
        <color auto="1"/>
      </bottom>
      <diagonal/>
    </border>
    <border>
      <left style="medium">
        <color auto="1"/>
      </left>
      <right style="medium">
        <color auto="1"/>
      </right>
      <top style="medium">
        <color auto="1"/>
      </top>
      <bottom style="hair">
        <color auto="1"/>
      </bottom>
      <diagonal/>
    </border>
    <border>
      <left style="medium">
        <color auto="1"/>
      </left>
      <right style="medium">
        <color auto="1"/>
      </right>
      <top style="hair">
        <color auto="1"/>
      </top>
      <bottom style="medium">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top style="medium">
        <color auto="1"/>
      </top>
      <bottom style="medium">
        <color auto="1"/>
      </bottom>
      <diagonal/>
    </border>
    <border>
      <left style="medium">
        <color auto="1"/>
      </left>
      <right style="medium">
        <color auto="1"/>
      </right>
      <top/>
      <bottom style="medium">
        <color auto="1"/>
      </bottom>
      <diagonal/>
    </border>
    <border>
      <left style="thin">
        <color auto="1"/>
      </left>
      <right style="thin">
        <color auto="1"/>
      </right>
      <top/>
      <bottom style="medium">
        <color auto="1"/>
      </bottom>
      <diagonal/>
    </border>
    <border>
      <left/>
      <right style="medium">
        <color auto="1"/>
      </right>
      <top/>
      <bottom style="thin">
        <color auto="1"/>
      </bottom>
      <diagonal/>
    </border>
    <border>
      <left/>
      <right style="medium">
        <color auto="1"/>
      </right>
      <top style="thin">
        <color auto="1"/>
      </top>
      <bottom/>
      <diagonal/>
    </border>
    <border>
      <left/>
      <right style="medium">
        <color auto="1"/>
      </right>
      <top style="thin">
        <color auto="1"/>
      </top>
      <bottom style="hair">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diagonal/>
    </border>
    <border>
      <left style="medium">
        <color auto="1"/>
      </left>
      <right/>
      <top style="hair">
        <color auto="1"/>
      </top>
      <bottom/>
      <diagonal/>
    </border>
    <border>
      <left/>
      <right style="medium">
        <color auto="1"/>
      </right>
      <top style="hair">
        <color auto="1"/>
      </top>
      <bottom/>
      <diagonal/>
    </border>
    <border>
      <left style="medium">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top style="thin">
        <color auto="1"/>
      </top>
      <bottom style="hair">
        <color auto="1"/>
      </bottom>
      <diagonal/>
    </border>
    <border>
      <left style="medium">
        <color auto="1"/>
      </left>
      <right/>
      <top style="thin">
        <color auto="1"/>
      </top>
      <bottom style="hair">
        <color auto="1"/>
      </bottom>
      <diagonal/>
    </border>
    <border>
      <left style="thin">
        <color auto="1"/>
      </left>
      <right/>
      <top style="hair">
        <color auto="1"/>
      </top>
      <bottom style="thin">
        <color auto="1"/>
      </bottom>
      <diagonal/>
    </border>
    <border>
      <left/>
      <right style="medium">
        <color auto="1"/>
      </right>
      <top style="hair">
        <color auto="1"/>
      </top>
      <bottom style="thin">
        <color auto="1"/>
      </bottom>
      <diagonal/>
    </border>
    <border>
      <left style="medium">
        <color auto="1"/>
      </left>
      <right/>
      <top style="hair">
        <color auto="1"/>
      </top>
      <bottom style="thin">
        <color auto="1"/>
      </bottom>
      <diagonal/>
    </border>
    <border>
      <left style="thin">
        <color auto="1"/>
      </left>
      <right/>
      <top style="hair">
        <color auto="1"/>
      </top>
      <bottom/>
      <diagonal/>
    </border>
    <border>
      <left style="medium">
        <color auto="1"/>
      </left>
      <right style="thin">
        <color auto="1"/>
      </right>
      <top style="medium">
        <color auto="1"/>
      </top>
      <bottom style="thin">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style="thin">
        <color auto="1"/>
      </right>
      <top/>
      <bottom style="thin">
        <color auto="1"/>
      </bottom>
      <diagonal/>
    </border>
    <border>
      <left/>
      <right style="thin">
        <color auto="1"/>
      </right>
      <top/>
      <bottom style="medium">
        <color auto="1"/>
      </bottom>
      <diagonal/>
    </border>
    <border>
      <left style="thin">
        <color indexed="10"/>
      </left>
      <right/>
      <top/>
      <bottom/>
      <diagonal/>
    </border>
    <border>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style="thin">
        <color auto="1"/>
      </left>
      <right style="medium">
        <color auto="1"/>
      </right>
      <top style="medium">
        <color auto="1"/>
      </top>
      <bottom style="thin">
        <color auto="1"/>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diagonal/>
    </border>
    <border>
      <left/>
      <right style="hair">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bottom style="hair">
        <color auto="1"/>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auto="1"/>
      </left>
      <right/>
      <top/>
      <bottom style="medium">
        <color auto="1"/>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hair">
        <color auto="1"/>
      </left>
      <right/>
      <top/>
      <bottom style="hair">
        <color auto="1"/>
      </bottom>
      <diagonal/>
    </border>
    <border>
      <left/>
      <right style="hair">
        <color auto="1"/>
      </right>
      <top/>
      <bottom style="hair">
        <color auto="1"/>
      </bottom>
      <diagonal/>
    </border>
    <border>
      <left/>
      <right style="hair">
        <color auto="1"/>
      </right>
      <top style="thin">
        <color auto="1"/>
      </top>
      <bottom/>
      <diagonal/>
    </border>
    <border>
      <left/>
      <right style="hair">
        <color auto="1"/>
      </right>
      <top style="hair">
        <color auto="1"/>
      </top>
      <bottom style="thin">
        <color auto="1"/>
      </bottom>
      <diagonal/>
    </border>
    <border>
      <left/>
      <right style="hair">
        <color auto="1"/>
      </right>
      <top style="thin">
        <color auto="1"/>
      </top>
      <bottom style="hair">
        <color auto="1"/>
      </bottom>
      <diagonal/>
    </border>
    <border>
      <left/>
      <right style="hair">
        <color auto="1"/>
      </right>
      <top/>
      <bottom style="thin">
        <color auto="1"/>
      </bottom>
      <diagonal/>
    </border>
  </borders>
  <cellStyleXfs count="25">
    <xf numFmtId="0" fontId="0" fillId="0" borderId="0">
      <alignment vertical="center"/>
    </xf>
    <xf numFmtId="0" fontId="29"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cellStyleXfs>
  <cellXfs count="628">
    <xf numFmtId="0" fontId="0" fillId="0" borderId="0" xfId="0">
      <alignment vertical="center"/>
    </xf>
    <xf numFmtId="0" fontId="2" fillId="0" borderId="0" xfId="0" applyFont="1">
      <alignment vertical="center"/>
    </xf>
    <xf numFmtId="0" fontId="2" fillId="2" borderId="0" xfId="0" applyFont="1" applyFill="1" applyProtection="1">
      <alignment vertical="center"/>
      <protection locked="0"/>
    </xf>
    <xf numFmtId="0" fontId="2" fillId="2" borderId="0" xfId="0" applyFont="1" applyFill="1">
      <alignment vertical="center"/>
    </xf>
    <xf numFmtId="0" fontId="3" fillId="2" borderId="0" xfId="0" applyFont="1" applyFill="1" applyAlignment="1">
      <alignment horizontal="center" vertical="center"/>
    </xf>
    <xf numFmtId="0" fontId="7" fillId="0" borderId="0" xfId="0" applyFont="1">
      <alignment vertical="center"/>
    </xf>
    <xf numFmtId="0" fontId="7" fillId="2" borderId="0" xfId="0" applyFont="1" applyFill="1">
      <alignment vertical="center"/>
    </xf>
    <xf numFmtId="0" fontId="7" fillId="0" borderId="1" xfId="0" applyFont="1" applyBorder="1">
      <alignment vertical="center"/>
    </xf>
    <xf numFmtId="0" fontId="7" fillId="2" borderId="1" xfId="0" applyFont="1" applyFill="1" applyBorder="1">
      <alignment vertical="center"/>
    </xf>
    <xf numFmtId="0" fontId="8" fillId="2" borderId="0" xfId="0" applyFont="1" applyFill="1">
      <alignment vertical="center"/>
    </xf>
    <xf numFmtId="0" fontId="7" fillId="0" borderId="1" xfId="0" applyFont="1" applyBorder="1" applyAlignment="1">
      <alignment horizontal="center" vertical="center" shrinkToFit="1"/>
    </xf>
    <xf numFmtId="0" fontId="7" fillId="0" borderId="1" xfId="0" applyFont="1" applyBorder="1" applyAlignment="1">
      <alignment horizontal="center" vertical="center"/>
    </xf>
    <xf numFmtId="0" fontId="7" fillId="3" borderId="3" xfId="0" applyFont="1" applyFill="1" applyBorder="1" applyAlignment="1" applyProtection="1">
      <alignment horizontal="center" vertical="center"/>
      <protection locked="0"/>
    </xf>
    <xf numFmtId="0" fontId="7" fillId="3" borderId="4" xfId="0" applyFont="1" applyFill="1" applyBorder="1" applyAlignment="1" applyProtection="1">
      <alignment horizontal="center" vertical="center"/>
      <protection locked="0"/>
    </xf>
    <xf numFmtId="177" fontId="7" fillId="0" borderId="0" xfId="0" applyNumberFormat="1" applyFont="1">
      <alignment vertical="center"/>
    </xf>
    <xf numFmtId="0" fontId="9" fillId="0" borderId="0" xfId="0" applyFont="1">
      <alignment vertical="center"/>
    </xf>
    <xf numFmtId="0" fontId="9" fillId="0" borderId="0" xfId="0" applyFont="1" applyProtection="1">
      <alignment vertical="center"/>
      <protection locked="0"/>
    </xf>
    <xf numFmtId="0" fontId="22" fillId="2" borderId="0" xfId="0" applyFont="1" applyFill="1" applyAlignment="1">
      <alignment horizontal="center" vertical="center"/>
    </xf>
    <xf numFmtId="0" fontId="23" fillId="2" borderId="0" xfId="0" applyFont="1" applyFill="1">
      <alignment vertical="center"/>
    </xf>
    <xf numFmtId="0" fontId="7" fillId="0" borderId="3"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3" borderId="6" xfId="0" applyFont="1" applyFill="1" applyBorder="1" applyAlignment="1" applyProtection="1">
      <alignment horizontal="center" vertical="center"/>
      <protection locked="0"/>
    </xf>
    <xf numFmtId="0" fontId="9" fillId="0" borderId="0" xfId="0" applyFont="1" applyProtection="1">
      <alignment vertical="center"/>
      <protection hidden="1"/>
    </xf>
    <xf numFmtId="0" fontId="10" fillId="0" borderId="0" xfId="0" applyFont="1" applyAlignment="1" applyProtection="1">
      <alignment vertical="center" shrinkToFit="1"/>
      <protection hidden="1"/>
    </xf>
    <xf numFmtId="0" fontId="10" fillId="0" borderId="0" xfId="0" applyFont="1" applyAlignment="1" applyProtection="1">
      <alignment vertical="center" shrinkToFit="1"/>
      <protection locked="0"/>
    </xf>
    <xf numFmtId="0" fontId="11" fillId="0" borderId="0" xfId="0" applyFont="1" applyProtection="1">
      <alignment vertical="center"/>
      <protection locked="0"/>
    </xf>
    <xf numFmtId="0" fontId="9" fillId="0" borderId="0" xfId="0" applyFont="1" applyAlignment="1" applyProtection="1">
      <alignment horizontal="center" vertical="center"/>
      <protection locked="0"/>
    </xf>
    <xf numFmtId="0" fontId="12" fillId="0" borderId="9" xfId="0" applyFont="1" applyBorder="1" applyProtection="1">
      <alignment vertical="center"/>
      <protection hidden="1"/>
    </xf>
    <xf numFmtId="0" fontId="13" fillId="0" borderId="10" xfId="0" applyFont="1" applyBorder="1" applyAlignment="1" applyProtection="1">
      <alignment horizontal="right" vertical="center" shrinkToFit="1"/>
      <protection hidden="1"/>
    </xf>
    <xf numFmtId="0" fontId="14" fillId="0" borderId="0" xfId="0" applyFont="1" applyAlignment="1" applyProtection="1">
      <alignment horizontal="center" vertical="center" shrinkToFit="1"/>
      <protection locked="0"/>
    </xf>
    <xf numFmtId="0" fontId="13" fillId="0" borderId="0" xfId="0" applyFont="1" applyAlignment="1" applyProtection="1">
      <alignment horizontal="center" vertical="center" shrinkToFit="1"/>
      <protection locked="0"/>
    </xf>
    <xf numFmtId="0" fontId="12" fillId="0" borderId="0" xfId="0" applyFont="1" applyAlignment="1" applyProtection="1">
      <alignment horizontal="center" vertical="center" shrinkToFit="1"/>
      <protection locked="0"/>
    </xf>
    <xf numFmtId="0" fontId="12" fillId="0" borderId="12" xfId="0" applyFont="1" applyBorder="1" applyProtection="1">
      <alignment vertical="center"/>
      <protection hidden="1"/>
    </xf>
    <xf numFmtId="0" fontId="9" fillId="0" borderId="13" xfId="0" applyFont="1" applyBorder="1" applyAlignment="1" applyProtection="1">
      <alignment horizontal="right" vertical="center" shrinkToFit="1"/>
      <protection hidden="1"/>
    </xf>
    <xf numFmtId="0" fontId="17" fillId="0" borderId="0" xfId="0" applyFont="1" applyAlignment="1" applyProtection="1">
      <alignment horizontal="center" vertical="center" shrinkToFit="1"/>
      <protection locked="0"/>
    </xf>
    <xf numFmtId="0" fontId="18" fillId="0" borderId="0" xfId="0" applyFont="1" applyAlignment="1" applyProtection="1">
      <alignment horizontal="left" vertical="center"/>
      <protection locked="0"/>
    </xf>
    <xf numFmtId="0" fontId="11" fillId="0" borderId="0" xfId="0" applyFont="1" applyAlignment="1" applyProtection="1">
      <alignment horizontal="left" vertical="center" indent="1"/>
      <protection locked="0"/>
    </xf>
    <xf numFmtId="0" fontId="11" fillId="0" borderId="0" xfId="0" applyFont="1" applyAlignment="1" applyProtection="1">
      <alignment horizontal="center" vertical="center"/>
      <protection locked="0"/>
    </xf>
    <xf numFmtId="0" fontId="9" fillId="0" borderId="23" xfId="0" applyFont="1" applyBorder="1" applyAlignment="1" applyProtection="1">
      <alignment horizontal="center" vertical="top" shrinkToFit="1"/>
      <protection hidden="1"/>
    </xf>
    <xf numFmtId="0" fontId="19" fillId="0" borderId="9" xfId="0" applyFont="1" applyBorder="1" applyProtection="1">
      <alignment vertical="center"/>
      <protection hidden="1"/>
    </xf>
    <xf numFmtId="0" fontId="19" fillId="0" borderId="21" xfId="0" applyFont="1" applyBorder="1" applyAlignment="1" applyProtection="1">
      <alignment horizontal="center" vertical="center"/>
      <protection hidden="1"/>
    </xf>
    <xf numFmtId="0" fontId="20" fillId="0" borderId="0" xfId="0" applyFont="1" applyProtection="1">
      <alignment vertical="center"/>
      <protection hidden="1"/>
    </xf>
    <xf numFmtId="0" fontId="20" fillId="0" borderId="0" xfId="0" applyFont="1" applyAlignment="1" applyProtection="1">
      <alignment horizontal="right" vertical="center"/>
      <protection hidden="1"/>
    </xf>
    <xf numFmtId="0" fontId="24" fillId="0" borderId="0" xfId="0" applyFont="1" applyAlignment="1" applyProtection="1">
      <alignment horizontal="right" vertical="center"/>
      <protection hidden="1"/>
    </xf>
    <xf numFmtId="183" fontId="20" fillId="0" borderId="0" xfId="0" applyNumberFormat="1" applyFont="1" applyAlignment="1" applyProtection="1">
      <alignment horizontal="center" vertical="center"/>
      <protection hidden="1"/>
    </xf>
    <xf numFmtId="0" fontId="24" fillId="0" borderId="21" xfId="0" applyFont="1" applyBorder="1" applyAlignment="1" applyProtection="1">
      <alignment horizontal="center" vertical="center"/>
      <protection hidden="1"/>
    </xf>
    <xf numFmtId="184" fontId="20" fillId="0" borderId="21" xfId="0" applyNumberFormat="1" applyFont="1" applyBorder="1" applyAlignment="1" applyProtection="1">
      <alignment horizontal="center" vertical="center"/>
      <protection hidden="1"/>
    </xf>
    <xf numFmtId="184" fontId="20" fillId="0" borderId="0" xfId="0" applyNumberFormat="1" applyFont="1" applyProtection="1">
      <alignment vertical="center"/>
      <protection locked="0"/>
    </xf>
    <xf numFmtId="0" fontId="19" fillId="0" borderId="24" xfId="0" applyFont="1" applyBorder="1" applyAlignment="1" applyProtection="1">
      <alignment horizontal="center" vertical="center"/>
      <protection hidden="1"/>
    </xf>
    <xf numFmtId="0" fontId="9" fillId="0" borderId="25" xfId="0" applyFont="1" applyBorder="1" applyAlignment="1" applyProtection="1">
      <alignment horizontal="center" vertical="center"/>
      <protection hidden="1"/>
    </xf>
    <xf numFmtId="0" fontId="8" fillId="0" borderId="24" xfId="0" applyFont="1" applyBorder="1" applyProtection="1">
      <alignment vertical="center"/>
      <protection hidden="1"/>
    </xf>
    <xf numFmtId="0" fontId="19" fillId="0" borderId="24" xfId="0" applyFont="1" applyBorder="1" applyProtection="1">
      <alignment vertical="center"/>
      <protection hidden="1"/>
    </xf>
    <xf numFmtId="0" fontId="9" fillId="0" borderId="24" xfId="0" applyFont="1" applyBorder="1" applyAlignment="1" applyProtection="1">
      <alignment horizontal="center" vertical="center"/>
      <protection locked="0"/>
    </xf>
    <xf numFmtId="0" fontId="9" fillId="0" borderId="24" xfId="0" applyFont="1" applyBorder="1" applyProtection="1">
      <alignment vertical="center"/>
      <protection hidden="1"/>
    </xf>
    <xf numFmtId="0" fontId="3" fillId="0" borderId="0" xfId="0" applyFont="1" applyProtection="1">
      <alignment vertical="center"/>
      <protection hidden="1"/>
    </xf>
    <xf numFmtId="0" fontId="2" fillId="0" borderId="0" xfId="0" applyFont="1" applyProtection="1">
      <alignment vertical="center"/>
      <protection hidden="1"/>
    </xf>
    <xf numFmtId="0" fontId="4" fillId="0" borderId="0" xfId="0" applyFont="1" applyAlignment="1" applyProtection="1">
      <alignment horizontal="center" vertical="center"/>
      <protection hidden="1"/>
    </xf>
    <xf numFmtId="0" fontId="2" fillId="0" borderId="2" xfId="0" applyFont="1" applyBorder="1" applyAlignment="1" applyProtection="1">
      <alignment horizontal="center" vertical="center" wrapText="1"/>
      <protection hidden="1"/>
    </xf>
    <xf numFmtId="0" fontId="2" fillId="0" borderId="31" xfId="0" applyFont="1" applyBorder="1" applyAlignment="1" applyProtection="1">
      <alignment horizontal="center" vertical="center" wrapText="1"/>
      <protection hidden="1"/>
    </xf>
    <xf numFmtId="0" fontId="2" fillId="0" borderId="32" xfId="0" applyFont="1" applyBorder="1" applyAlignment="1" applyProtection="1">
      <alignment horizontal="center" vertical="center" wrapText="1"/>
      <protection hidden="1"/>
    </xf>
    <xf numFmtId="0" fontId="2" fillId="0" borderId="33" xfId="0" applyFont="1" applyBorder="1" applyAlignment="1" applyProtection="1">
      <alignment horizontal="center" vertical="center" wrapText="1"/>
      <protection hidden="1"/>
    </xf>
    <xf numFmtId="0" fontId="2" fillId="0" borderId="34" xfId="0" applyFont="1" applyBorder="1" applyAlignment="1" applyProtection="1">
      <alignment horizontal="center" vertical="center" wrapText="1"/>
      <protection hidden="1"/>
    </xf>
    <xf numFmtId="0" fontId="2" fillId="0" borderId="35" xfId="0" applyFont="1" applyBorder="1" applyAlignment="1" applyProtection="1">
      <alignment horizontal="center" vertical="center" wrapText="1"/>
      <protection hidden="1"/>
    </xf>
    <xf numFmtId="0" fontId="2" fillId="0" borderId="25" xfId="0" applyFont="1" applyBorder="1" applyProtection="1">
      <alignment vertical="center"/>
      <protection hidden="1"/>
    </xf>
    <xf numFmtId="0" fontId="7" fillId="2" borderId="0" xfId="0" applyFont="1" applyFill="1" applyBorder="1">
      <alignment vertical="center"/>
    </xf>
    <xf numFmtId="0" fontId="7" fillId="0" borderId="0" xfId="0" applyFont="1" applyBorder="1">
      <alignment vertical="center"/>
    </xf>
    <xf numFmtId="0" fontId="7" fillId="6" borderId="0" xfId="0" applyFont="1" applyFill="1" applyBorder="1" applyAlignment="1" applyProtection="1">
      <alignment horizontal="center" vertical="center" shrinkToFit="1"/>
      <protection locked="0"/>
    </xf>
    <xf numFmtId="0" fontId="7" fillId="2" borderId="36" xfId="0" applyFont="1" applyFill="1" applyBorder="1">
      <alignment vertical="center"/>
    </xf>
    <xf numFmtId="0" fontId="7" fillId="2" borderId="0" xfId="0" applyFont="1" applyFill="1" applyBorder="1" applyAlignment="1">
      <alignment vertical="center"/>
    </xf>
    <xf numFmtId="0" fontId="19" fillId="0" borderId="0" xfId="0" applyFont="1" applyBorder="1" applyAlignment="1" applyProtection="1">
      <alignment horizontal="center" vertical="center"/>
      <protection hidden="1"/>
    </xf>
    <xf numFmtId="0" fontId="11" fillId="0" borderId="0" xfId="0" applyFont="1" applyBorder="1" applyProtection="1">
      <alignment vertical="center"/>
      <protection hidden="1"/>
    </xf>
    <xf numFmtId="0" fontId="9" fillId="0" borderId="0" xfId="0" applyFont="1" applyBorder="1" applyAlignment="1" applyProtection="1">
      <alignment horizontal="center" vertical="center"/>
      <protection hidden="1"/>
    </xf>
    <xf numFmtId="0" fontId="14" fillId="0" borderId="0" xfId="0" applyFont="1" applyBorder="1" applyAlignment="1" applyProtection="1">
      <alignment horizontal="center" vertical="center" shrinkToFit="1"/>
      <protection hidden="1"/>
    </xf>
    <xf numFmtId="0" fontId="13" fillId="0" borderId="0" xfId="0" applyFont="1" applyBorder="1" applyAlignment="1" applyProtection="1">
      <alignment horizontal="center" vertical="center" shrinkToFit="1"/>
      <protection hidden="1"/>
    </xf>
    <xf numFmtId="0" fontId="17" fillId="0" borderId="0" xfId="0" applyFont="1" applyBorder="1" applyAlignment="1" applyProtection="1">
      <alignment horizontal="center" vertical="center" shrinkToFit="1"/>
      <protection hidden="1"/>
    </xf>
    <xf numFmtId="0" fontId="18" fillId="0" borderId="0" xfId="0" applyFont="1" applyBorder="1" applyAlignment="1" applyProtection="1">
      <alignment horizontal="left" vertical="center"/>
      <protection hidden="1"/>
    </xf>
    <xf numFmtId="0" fontId="11" fillId="0" borderId="0" xfId="0" applyFont="1" applyBorder="1" applyAlignment="1" applyProtection="1">
      <alignment horizontal="left" vertical="center" indent="1"/>
      <protection hidden="1"/>
    </xf>
    <xf numFmtId="0" fontId="11" fillId="0" borderId="0" xfId="0" applyFont="1" applyBorder="1" applyAlignment="1" applyProtection="1">
      <alignment horizontal="center" vertical="center"/>
      <protection hidden="1"/>
    </xf>
    <xf numFmtId="184" fontId="20" fillId="0" borderId="0" xfId="0" applyNumberFormat="1" applyFont="1" applyBorder="1" applyProtection="1">
      <alignment vertical="center"/>
      <protection hidden="1"/>
    </xf>
    <xf numFmtId="0" fontId="9" fillId="0" borderId="0" xfId="0" applyFont="1" applyBorder="1" applyProtection="1">
      <alignment vertical="center"/>
      <protection hidden="1"/>
    </xf>
    <xf numFmtId="0" fontId="18" fillId="0" borderId="38" xfId="0" applyFont="1" applyBorder="1" applyAlignment="1" applyProtection="1">
      <alignment horizontal="center" vertical="center"/>
      <protection hidden="1"/>
    </xf>
    <xf numFmtId="184" fontId="20" fillId="0" borderId="21" xfId="0" applyNumberFormat="1" applyFont="1" applyBorder="1" applyProtection="1">
      <alignment vertical="center"/>
      <protection hidden="1"/>
    </xf>
    <xf numFmtId="0" fontId="7" fillId="0" borderId="41" xfId="0" applyFont="1" applyBorder="1" applyAlignment="1" applyProtection="1">
      <alignment horizontal="center" vertical="center"/>
      <protection locked="0"/>
    </xf>
    <xf numFmtId="0" fontId="7" fillId="3" borderId="41" xfId="0" applyFont="1" applyFill="1" applyBorder="1" applyAlignment="1" applyProtection="1">
      <alignment horizontal="center" vertical="center"/>
      <protection locked="0"/>
    </xf>
    <xf numFmtId="0" fontId="7" fillId="3" borderId="42" xfId="0" applyFont="1" applyFill="1" applyBorder="1" applyAlignment="1" applyProtection="1">
      <alignment horizontal="center" vertical="center"/>
      <protection locked="0"/>
    </xf>
    <xf numFmtId="0" fontId="0" fillId="0" borderId="32" xfId="0" applyBorder="1" applyAlignment="1" applyProtection="1">
      <alignment horizontal="center" vertical="center" wrapText="1"/>
      <protection hidden="1"/>
    </xf>
    <xf numFmtId="0" fontId="0" fillId="0" borderId="45" xfId="0" applyBorder="1" applyAlignment="1" applyProtection="1">
      <alignment horizontal="center" vertical="center" wrapText="1"/>
      <protection hidden="1"/>
    </xf>
    <xf numFmtId="0" fontId="0" fillId="0" borderId="46" xfId="0" applyBorder="1" applyAlignment="1" applyProtection="1">
      <alignment horizontal="center" vertical="center" wrapText="1"/>
      <protection hidden="1"/>
    </xf>
    <xf numFmtId="0" fontId="0" fillId="0" borderId="34" xfId="0" applyBorder="1" applyAlignment="1" applyProtection="1">
      <alignment horizontal="center" vertical="center" wrapText="1"/>
      <protection hidden="1"/>
    </xf>
    <xf numFmtId="0" fontId="2" fillId="7" borderId="47" xfId="0" applyFont="1" applyFill="1" applyBorder="1" applyAlignment="1" applyProtection="1">
      <alignment horizontal="center" vertical="center"/>
      <protection hidden="1"/>
    </xf>
    <xf numFmtId="0" fontId="2" fillId="7" borderId="33" xfId="0" applyFont="1" applyFill="1" applyBorder="1" applyAlignment="1" applyProtection="1">
      <alignment horizontal="center" vertical="center"/>
      <protection hidden="1"/>
    </xf>
    <xf numFmtId="0" fontId="2" fillId="7" borderId="48" xfId="0" applyFont="1" applyFill="1" applyBorder="1" applyAlignment="1" applyProtection="1">
      <alignment horizontal="left" vertical="center" indent="1"/>
      <protection hidden="1"/>
    </xf>
    <xf numFmtId="0" fontId="2" fillId="7" borderId="34" xfId="0" applyFont="1" applyFill="1" applyBorder="1" applyAlignment="1" applyProtection="1">
      <alignment vertical="center" shrinkToFit="1"/>
      <protection hidden="1"/>
    </xf>
    <xf numFmtId="0" fontId="2" fillId="7" borderId="32" xfId="0" applyFont="1" applyFill="1" applyBorder="1" applyAlignment="1" applyProtection="1">
      <alignment horizontal="center" vertical="center" wrapText="1"/>
      <protection hidden="1"/>
    </xf>
    <xf numFmtId="0" fontId="2" fillId="7" borderId="34" xfId="0" applyFont="1" applyFill="1" applyBorder="1" applyAlignment="1" applyProtection="1">
      <alignment horizontal="center" vertical="center"/>
      <protection hidden="1"/>
    </xf>
    <xf numFmtId="177" fontId="2" fillId="7" borderId="34" xfId="0" applyNumberFormat="1" applyFont="1" applyFill="1" applyBorder="1" applyAlignment="1" applyProtection="1">
      <alignment horizontal="center" vertical="center"/>
      <protection hidden="1"/>
    </xf>
    <xf numFmtId="0" fontId="2" fillId="7" borderId="34" xfId="0" applyFont="1" applyFill="1" applyBorder="1" applyProtection="1">
      <alignment vertical="center"/>
      <protection hidden="1"/>
    </xf>
    <xf numFmtId="0" fontId="2" fillId="7" borderId="48" xfId="0" applyFont="1" applyFill="1" applyBorder="1" applyProtection="1">
      <alignment vertical="center"/>
      <protection hidden="1"/>
    </xf>
    <xf numFmtId="0" fontId="2" fillId="7" borderId="35" xfId="0" applyFont="1" applyFill="1" applyBorder="1" applyProtection="1">
      <alignment vertical="center"/>
      <protection hidden="1"/>
    </xf>
    <xf numFmtId="0" fontId="2" fillId="7" borderId="45" xfId="0" applyFont="1" applyFill="1" applyBorder="1" applyProtection="1">
      <alignment vertical="center"/>
      <protection hidden="1"/>
    </xf>
    <xf numFmtId="0" fontId="2" fillId="7" borderId="35" xfId="0" applyFont="1" applyFill="1" applyBorder="1" applyAlignment="1" applyProtection="1">
      <alignment horizontal="center" vertical="center"/>
      <protection hidden="1"/>
    </xf>
    <xf numFmtId="0" fontId="2" fillId="7" borderId="46" xfId="0" applyFont="1" applyFill="1" applyBorder="1" applyAlignment="1" applyProtection="1">
      <alignment horizontal="center" vertical="center"/>
      <protection hidden="1"/>
    </xf>
    <xf numFmtId="0" fontId="2" fillId="7" borderId="45" xfId="0" applyFont="1" applyFill="1" applyBorder="1" applyAlignment="1" applyProtection="1">
      <alignment horizontal="center" vertical="center"/>
      <protection hidden="1"/>
    </xf>
    <xf numFmtId="0" fontId="2" fillId="7" borderId="48" xfId="0" applyFont="1" applyFill="1" applyBorder="1" applyAlignment="1" applyProtection="1">
      <alignment horizontal="center" vertical="center"/>
      <protection hidden="1"/>
    </xf>
    <xf numFmtId="0" fontId="2" fillId="7" borderId="32" xfId="0" applyFont="1" applyFill="1" applyBorder="1" applyAlignment="1" applyProtection="1">
      <alignment horizontal="center" vertical="center"/>
      <protection hidden="1"/>
    </xf>
    <xf numFmtId="0" fontId="2" fillId="7" borderId="49" xfId="0" applyFont="1" applyFill="1" applyBorder="1" applyAlignment="1" applyProtection="1">
      <alignment horizontal="center" vertical="center"/>
      <protection hidden="1"/>
    </xf>
    <xf numFmtId="0" fontId="2" fillId="7" borderId="50" xfId="0" applyFont="1" applyFill="1" applyBorder="1" applyAlignment="1" applyProtection="1">
      <alignment horizontal="center" vertical="center"/>
      <protection hidden="1"/>
    </xf>
    <xf numFmtId="177" fontId="2" fillId="7" borderId="50" xfId="0" applyNumberFormat="1" applyFont="1" applyFill="1" applyBorder="1" applyAlignment="1" applyProtection="1">
      <alignment horizontal="center" vertical="center"/>
      <protection hidden="1"/>
    </xf>
    <xf numFmtId="0" fontId="2" fillId="0" borderId="34" xfId="0" applyFont="1" applyBorder="1" applyProtection="1">
      <alignment vertical="center"/>
      <protection hidden="1"/>
    </xf>
    <xf numFmtId="0" fontId="2" fillId="0" borderId="46" xfId="0" applyFont="1" applyBorder="1" applyProtection="1">
      <alignment vertical="center"/>
      <protection hidden="1"/>
    </xf>
    <xf numFmtId="0" fontId="18" fillId="0" borderId="11" xfId="0" applyFont="1" applyBorder="1" applyAlignment="1" applyProtection="1">
      <alignment horizontal="center" vertical="center"/>
      <protection hidden="1"/>
    </xf>
    <xf numFmtId="0" fontId="18" fillId="0" borderId="40" xfId="0" applyFont="1" applyBorder="1" applyAlignment="1" applyProtection="1">
      <alignment vertical="center"/>
      <protection hidden="1"/>
    </xf>
    <xf numFmtId="184" fontId="20" fillId="0" borderId="52" xfId="0" applyNumberFormat="1" applyFont="1" applyBorder="1" applyProtection="1">
      <alignment vertical="center"/>
      <protection hidden="1"/>
    </xf>
    <xf numFmtId="0" fontId="0" fillId="0" borderId="2" xfId="0" applyBorder="1" applyAlignment="1" applyProtection="1">
      <alignment horizontal="center" vertical="center" wrapText="1"/>
      <protection hidden="1"/>
    </xf>
    <xf numFmtId="0" fontId="9" fillId="0" borderId="21" xfId="0" applyFont="1" applyBorder="1" applyAlignment="1" applyProtection="1">
      <alignment horizontal="center" vertical="center"/>
      <protection hidden="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4" borderId="2" xfId="0" applyFont="1" applyFill="1" applyBorder="1" applyAlignment="1" applyProtection="1">
      <alignment horizontal="center" vertical="center"/>
      <protection locked="0"/>
    </xf>
    <xf numFmtId="0" fontId="7" fillId="4" borderId="31" xfId="0" applyFont="1" applyFill="1" applyBorder="1" applyAlignment="1" applyProtection="1">
      <alignment horizontal="center" vertical="center"/>
      <protection locked="0"/>
    </xf>
    <xf numFmtId="0" fontId="0" fillId="0" borderId="47" xfId="0" applyFont="1" applyFill="1" applyBorder="1" applyAlignment="1" applyProtection="1">
      <alignment horizontal="center" vertical="center" wrapText="1"/>
      <protection hidden="1"/>
    </xf>
    <xf numFmtId="0" fontId="0" fillId="0" borderId="34" xfId="0" applyFont="1" applyFill="1" applyBorder="1" applyAlignment="1" applyProtection="1">
      <alignment horizontal="center" vertical="center" wrapText="1"/>
      <protection hidden="1"/>
    </xf>
    <xf numFmtId="0" fontId="0" fillId="0" borderId="46" xfId="0" applyFont="1" applyFill="1" applyBorder="1" applyAlignment="1" applyProtection="1">
      <alignment horizontal="center" vertical="center" wrapText="1"/>
      <protection hidden="1"/>
    </xf>
    <xf numFmtId="0" fontId="2" fillId="8" borderId="50" xfId="0" applyFont="1" applyFill="1" applyBorder="1" applyAlignment="1" applyProtection="1">
      <alignment horizontal="center" vertical="center"/>
      <protection hidden="1"/>
    </xf>
    <xf numFmtId="182" fontId="2" fillId="8" borderId="50" xfId="0" applyNumberFormat="1" applyFont="1" applyFill="1" applyBorder="1" applyProtection="1">
      <alignment vertical="center"/>
      <protection hidden="1"/>
    </xf>
    <xf numFmtId="0" fontId="2" fillId="8" borderId="56" xfId="0" applyFont="1" applyFill="1" applyBorder="1" applyProtection="1">
      <alignment vertical="center"/>
      <protection hidden="1"/>
    </xf>
    <xf numFmtId="0" fontId="0" fillId="8" borderId="55" xfId="0" applyFill="1" applyBorder="1" applyAlignment="1">
      <alignment horizontal="center" vertical="center"/>
    </xf>
    <xf numFmtId="0" fontId="0" fillId="8" borderId="50" xfId="0" applyFill="1" applyBorder="1" applyAlignment="1">
      <alignment horizontal="center" vertical="center" shrinkToFit="1"/>
    </xf>
    <xf numFmtId="0" fontId="0" fillId="8" borderId="56" xfId="0" applyFill="1" applyBorder="1" applyAlignment="1">
      <alignment horizontal="center" vertical="center" shrinkToFit="1"/>
    </xf>
    <xf numFmtId="0" fontId="2" fillId="7" borderId="34" xfId="0" applyFont="1" applyFill="1" applyBorder="1" applyAlignment="1" applyProtection="1">
      <alignment horizontal="center" vertical="center" shrinkToFit="1"/>
      <protection hidden="1"/>
    </xf>
    <xf numFmtId="0" fontId="2" fillId="7" borderId="50" xfId="0" applyFont="1" applyFill="1" applyBorder="1" applyAlignment="1" applyProtection="1">
      <alignment horizontal="center" vertical="center" shrinkToFit="1"/>
      <protection hidden="1"/>
    </xf>
    <xf numFmtId="0" fontId="7" fillId="2" borderId="87" xfId="0" applyFont="1" applyFill="1" applyBorder="1">
      <alignment vertical="center"/>
    </xf>
    <xf numFmtId="0" fontId="7" fillId="7" borderId="32" xfId="0" applyFont="1" applyFill="1" applyBorder="1" applyAlignment="1" applyProtection="1">
      <alignment horizontal="center" vertical="center"/>
      <protection locked="0"/>
    </xf>
    <xf numFmtId="0" fontId="25" fillId="0" borderId="0" xfId="0" applyFont="1">
      <alignment vertical="center"/>
    </xf>
    <xf numFmtId="0" fontId="12" fillId="0" borderId="14" xfId="0" applyFont="1" applyBorder="1" applyAlignment="1" applyProtection="1">
      <alignment horizontal="center" vertical="center" shrinkToFit="1"/>
      <protection hidden="1"/>
    </xf>
    <xf numFmtId="0" fontId="9" fillId="0" borderId="9" xfId="0" applyFont="1" applyBorder="1" applyAlignment="1" applyProtection="1">
      <alignment horizontal="center" vertical="center"/>
      <protection hidden="1"/>
    </xf>
    <xf numFmtId="0" fontId="12" fillId="0" borderId="0" xfId="0" applyFont="1" applyBorder="1" applyAlignment="1" applyProtection="1">
      <alignment horizontal="center" vertical="center" shrinkToFit="1"/>
      <protection hidden="1"/>
    </xf>
    <xf numFmtId="0" fontId="0" fillId="0" borderId="48" xfId="0" applyBorder="1" applyAlignment="1" applyProtection="1">
      <alignment horizontal="center" vertical="center" wrapText="1"/>
      <protection hidden="1"/>
    </xf>
    <xf numFmtId="0" fontId="0" fillId="0" borderId="47" xfId="0" applyBorder="1" applyAlignment="1" applyProtection="1">
      <alignment horizontal="center" vertical="center" wrapText="1"/>
      <protection hidden="1"/>
    </xf>
    <xf numFmtId="0" fontId="2" fillId="8" borderId="76" xfId="0" applyFont="1" applyFill="1" applyBorder="1" applyAlignment="1" applyProtection="1">
      <alignment horizontal="center" vertical="center"/>
      <protection hidden="1"/>
    </xf>
    <xf numFmtId="0" fontId="2" fillId="7" borderId="56" xfId="0" applyFont="1" applyFill="1" applyBorder="1" applyAlignment="1" applyProtection="1">
      <alignment horizontal="center" vertical="center"/>
      <protection hidden="1"/>
    </xf>
    <xf numFmtId="0" fontId="2" fillId="9" borderId="0" xfId="0" applyFont="1" applyFill="1">
      <alignment vertical="center"/>
    </xf>
    <xf numFmtId="0" fontId="7" fillId="0" borderId="0" xfId="0" applyFont="1" applyFill="1" applyBorder="1" applyAlignment="1">
      <alignment horizontal="center" vertical="center"/>
    </xf>
    <xf numFmtId="0" fontId="7" fillId="0" borderId="0" xfId="0" applyFont="1" applyFill="1" applyBorder="1" applyAlignment="1" applyProtection="1">
      <alignment horizontal="center" vertical="center"/>
      <protection locked="0"/>
    </xf>
    <xf numFmtId="0" fontId="7" fillId="0" borderId="0" xfId="0" applyFont="1" applyFill="1">
      <alignment vertical="center"/>
    </xf>
    <xf numFmtId="0" fontId="33" fillId="9" borderId="0" xfId="0" applyFont="1" applyFill="1">
      <alignment vertical="center"/>
    </xf>
    <xf numFmtId="0" fontId="2" fillId="10" borderId="0" xfId="0" applyFont="1" applyFill="1">
      <alignment vertical="center"/>
    </xf>
    <xf numFmtId="0" fontId="4" fillId="10" borderId="0" xfId="0" applyFont="1" applyFill="1" applyAlignment="1">
      <alignment horizontal="center" vertical="center"/>
    </xf>
    <xf numFmtId="0" fontId="5" fillId="10" borderId="0" xfId="0" applyFont="1" applyFill="1" applyAlignment="1">
      <alignment horizontal="center" vertical="center"/>
    </xf>
    <xf numFmtId="0" fontId="7" fillId="10" borderId="0" xfId="0" applyFont="1" applyFill="1">
      <alignment vertical="center"/>
    </xf>
    <xf numFmtId="0" fontId="18" fillId="0" borderId="38" xfId="0" applyFont="1" applyBorder="1" applyAlignment="1" applyProtection="1">
      <alignment horizontal="center" vertical="center"/>
      <protection hidden="1"/>
    </xf>
    <xf numFmtId="0" fontId="1" fillId="9" borderId="0" xfId="0" applyFont="1" applyFill="1">
      <alignment vertical="center"/>
    </xf>
    <xf numFmtId="0" fontId="14" fillId="0" borderId="0" xfId="0" applyFont="1">
      <alignment vertical="center"/>
    </xf>
    <xf numFmtId="0" fontId="33" fillId="9" borderId="0" xfId="0" applyFont="1" applyFill="1" applyAlignment="1">
      <alignment vertical="center"/>
    </xf>
    <xf numFmtId="0" fontId="36" fillId="9" borderId="0" xfId="0" applyFont="1" applyFill="1" applyAlignment="1">
      <alignment horizontal="center" vertical="center"/>
    </xf>
    <xf numFmtId="0" fontId="7" fillId="0" borderId="21" xfId="0" applyFont="1" applyBorder="1">
      <alignment vertical="center"/>
    </xf>
    <xf numFmtId="0" fontId="2" fillId="0" borderId="0" xfId="0" applyFont="1" applyBorder="1">
      <alignment vertical="center"/>
    </xf>
    <xf numFmtId="0" fontId="2" fillId="7" borderId="99" xfId="0" applyFont="1" applyFill="1" applyBorder="1" applyAlignment="1" applyProtection="1">
      <alignment horizontal="center" vertical="center"/>
      <protection hidden="1"/>
    </xf>
    <xf numFmtId="178" fontId="35" fillId="0" borderId="11" xfId="0" applyNumberFormat="1" applyFont="1" applyBorder="1" applyAlignment="1" applyProtection="1">
      <alignment vertical="center" shrinkToFit="1"/>
      <protection hidden="1"/>
    </xf>
    <xf numFmtId="0" fontId="16" fillId="0" borderId="1" xfId="0" applyFont="1" applyBorder="1" applyAlignment="1" applyProtection="1">
      <alignment horizontal="center" vertical="center" shrinkToFit="1"/>
      <protection hidden="1"/>
    </xf>
    <xf numFmtId="0" fontId="9" fillId="0" borderId="0" xfId="0" applyFont="1" applyAlignment="1">
      <alignment horizontal="center" vertical="center"/>
    </xf>
    <xf numFmtId="182" fontId="35" fillId="0" borderId="20" xfId="0" applyNumberFormat="1" applyFont="1" applyBorder="1" applyAlignment="1" applyProtection="1">
      <alignment horizontal="right" vertical="center"/>
      <protection hidden="1"/>
    </xf>
    <xf numFmtId="0" fontId="38" fillId="0" borderId="21" xfId="0" applyFont="1" applyBorder="1" applyProtection="1">
      <alignment vertical="center"/>
      <protection hidden="1"/>
    </xf>
    <xf numFmtId="0" fontId="38" fillId="0" borderId="22" xfId="0" applyFont="1" applyBorder="1" applyProtection="1">
      <alignment vertical="center"/>
      <protection hidden="1"/>
    </xf>
    <xf numFmtId="0" fontId="38" fillId="0" borderId="52" xfId="0" applyFont="1" applyBorder="1" applyAlignment="1" applyProtection="1">
      <alignment horizontal="center" vertical="center"/>
      <protection hidden="1"/>
    </xf>
    <xf numFmtId="0" fontId="38" fillId="0" borderId="51" xfId="0" applyFont="1" applyBorder="1" applyAlignment="1" applyProtection="1">
      <alignment horizontal="center" vertical="center"/>
      <protection hidden="1"/>
    </xf>
    <xf numFmtId="0" fontId="38" fillId="0" borderId="40" xfId="0" applyFont="1" applyBorder="1" applyAlignment="1" applyProtection="1">
      <alignment horizontal="center" vertical="center"/>
      <protection hidden="1"/>
    </xf>
    <xf numFmtId="0" fontId="20" fillId="0" borderId="21" xfId="0" applyFont="1" applyBorder="1" applyAlignment="1" applyProtection="1">
      <alignment horizontal="center" vertical="center"/>
      <protection hidden="1"/>
    </xf>
    <xf numFmtId="0" fontId="20" fillId="0" borderId="0" xfId="0" applyFont="1" applyBorder="1" applyAlignment="1" applyProtection="1">
      <alignment horizontal="center" vertical="center"/>
      <protection hidden="1"/>
    </xf>
    <xf numFmtId="0" fontId="20" fillId="0" borderId="24" xfId="0" applyFont="1" applyBorder="1" applyAlignment="1" applyProtection="1">
      <alignment horizontal="center" vertical="center"/>
      <protection hidden="1"/>
    </xf>
    <xf numFmtId="0" fontId="20" fillId="0" borderId="0" xfId="0" applyFont="1" applyAlignment="1" applyProtection="1">
      <alignment horizontal="center" vertical="center"/>
      <protection hidden="1"/>
    </xf>
    <xf numFmtId="0" fontId="11" fillId="0" borderId="0" xfId="0" applyFont="1" applyAlignment="1" applyProtection="1">
      <alignment horizontal="center" vertical="center"/>
      <protection hidden="1"/>
    </xf>
    <xf numFmtId="0" fontId="11" fillId="0" borderId="25" xfId="0" applyFont="1" applyBorder="1" applyAlignment="1" applyProtection="1">
      <alignment horizontal="center" vertical="center"/>
      <protection hidden="1"/>
    </xf>
    <xf numFmtId="0" fontId="0" fillId="0" borderId="24" xfId="0" applyFont="1" applyBorder="1" applyProtection="1">
      <alignment vertical="center"/>
      <protection hidden="1"/>
    </xf>
    <xf numFmtId="0" fontId="20" fillId="0" borderId="24" xfId="0" applyFont="1" applyBorder="1" applyProtection="1">
      <alignment vertical="center"/>
      <protection hidden="1"/>
    </xf>
    <xf numFmtId="0" fontId="0" fillId="0" borderId="0" xfId="0" applyFont="1" applyAlignment="1" applyProtection="1">
      <alignment horizontal="center" vertical="center" shrinkToFit="1"/>
      <protection hidden="1"/>
    </xf>
    <xf numFmtId="0" fontId="11" fillId="0" borderId="26" xfId="0" applyFont="1" applyBorder="1" applyAlignment="1" applyProtection="1">
      <alignment horizontal="center" vertical="center"/>
      <protection hidden="1"/>
    </xf>
    <xf numFmtId="0" fontId="11" fillId="0" borderId="39" xfId="0" applyFont="1" applyBorder="1" applyAlignment="1" applyProtection="1">
      <alignment horizontal="center" vertical="center"/>
      <protection hidden="1"/>
    </xf>
    <xf numFmtId="0" fontId="11" fillId="0" borderId="24" xfId="0" applyFont="1" applyBorder="1" applyProtection="1">
      <alignment vertical="center"/>
      <protection hidden="1"/>
    </xf>
    <xf numFmtId="0" fontId="11" fillId="0" borderId="0" xfId="0" applyFont="1" applyProtection="1">
      <alignment vertical="center"/>
      <protection hidden="1"/>
    </xf>
    <xf numFmtId="0" fontId="11" fillId="0" borderId="27" xfId="0" applyFont="1" applyBorder="1" applyProtection="1">
      <alignment vertical="center"/>
      <protection hidden="1"/>
    </xf>
    <xf numFmtId="0" fontId="11" fillId="0" borderId="28" xfId="0" applyFont="1" applyBorder="1" applyProtection="1">
      <alignment vertical="center"/>
      <protection hidden="1"/>
    </xf>
    <xf numFmtId="0" fontId="11" fillId="0" borderId="29" xfId="0" applyFont="1" applyBorder="1" applyProtection="1">
      <alignment vertical="center"/>
      <protection hidden="1"/>
    </xf>
    <xf numFmtId="0" fontId="11" fillId="0" borderId="30" xfId="0" applyFont="1" applyBorder="1" applyProtection="1">
      <alignment vertical="center"/>
      <protection hidden="1"/>
    </xf>
    <xf numFmtId="0" fontId="9" fillId="0" borderId="25" xfId="0" applyFont="1" applyBorder="1" applyProtection="1">
      <alignment vertical="center"/>
      <protection hidden="1"/>
    </xf>
    <xf numFmtId="0" fontId="9" fillId="0" borderId="24" xfId="0" applyFont="1" applyBorder="1">
      <alignment vertical="center"/>
    </xf>
    <xf numFmtId="0" fontId="9" fillId="0" borderId="0" xfId="0" applyFont="1" applyBorder="1">
      <alignment vertical="center"/>
    </xf>
    <xf numFmtId="0" fontId="9" fillId="0" borderId="25" xfId="0" applyFont="1" applyBorder="1">
      <alignment vertical="center"/>
    </xf>
    <xf numFmtId="0" fontId="9" fillId="0" borderId="28" xfId="0" applyFont="1" applyBorder="1">
      <alignment vertical="center"/>
    </xf>
    <xf numFmtId="0" fontId="9" fillId="0" borderId="29" xfId="0" applyFont="1" applyBorder="1">
      <alignment vertical="center"/>
    </xf>
    <xf numFmtId="0" fontId="9" fillId="0" borderId="30" xfId="0" applyFont="1" applyBorder="1">
      <alignment vertical="center"/>
    </xf>
    <xf numFmtId="0" fontId="19" fillId="0" borderId="100" xfId="0" applyFont="1" applyBorder="1" applyAlignment="1" applyProtection="1">
      <alignment horizontal="center" vertical="center"/>
      <protection hidden="1"/>
    </xf>
    <xf numFmtId="0" fontId="19" fillId="0" borderId="101" xfId="0" applyFont="1" applyBorder="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9" fillId="0" borderId="103" xfId="0" applyFont="1" applyBorder="1" applyAlignment="1" applyProtection="1">
      <alignment horizontal="center" vertical="center"/>
      <protection hidden="1"/>
    </xf>
    <xf numFmtId="0" fontId="19" fillId="0" borderId="104" xfId="0" applyFont="1" applyBorder="1" applyAlignment="1" applyProtection="1">
      <alignment horizontal="center" vertical="center"/>
      <protection hidden="1"/>
    </xf>
    <xf numFmtId="0" fontId="19" fillId="0" borderId="103" xfId="0" applyFont="1" applyBorder="1" applyProtection="1">
      <alignment vertical="center"/>
      <protection hidden="1"/>
    </xf>
    <xf numFmtId="0" fontId="19" fillId="0" borderId="0" xfId="0" applyFont="1" applyBorder="1" applyProtection="1">
      <alignment vertical="center"/>
      <protection hidden="1"/>
    </xf>
    <xf numFmtId="0" fontId="9" fillId="0" borderId="103" xfId="0" applyFont="1" applyBorder="1" applyProtection="1">
      <alignment vertical="center"/>
      <protection hidden="1"/>
    </xf>
    <xf numFmtId="0" fontId="9" fillId="0" borderId="104" xfId="0" applyFont="1" applyBorder="1" applyProtection="1">
      <alignment vertical="center"/>
      <protection hidden="1"/>
    </xf>
    <xf numFmtId="0" fontId="9" fillId="0" borderId="103" xfId="0" applyFont="1" applyBorder="1">
      <alignment vertical="center"/>
    </xf>
    <xf numFmtId="0" fontId="9" fillId="0" borderId="104" xfId="0" applyFont="1" applyBorder="1">
      <alignment vertical="center"/>
    </xf>
    <xf numFmtId="0" fontId="9" fillId="0" borderId="105" xfId="0" applyFont="1" applyBorder="1">
      <alignment vertical="center"/>
    </xf>
    <xf numFmtId="0" fontId="9" fillId="0" borderId="106" xfId="0" applyFont="1" applyBorder="1">
      <alignment vertical="center"/>
    </xf>
    <xf numFmtId="0" fontId="9" fillId="0" borderId="107" xfId="0" applyFont="1" applyBorder="1">
      <alignment vertical="center"/>
    </xf>
    <xf numFmtId="0" fontId="9" fillId="0" borderId="0" xfId="0" applyFont="1" applyBorder="1" applyAlignment="1" applyProtection="1">
      <alignment vertical="center"/>
      <protection hidden="1"/>
    </xf>
    <xf numFmtId="0" fontId="9" fillId="0" borderId="0" xfId="0" applyFont="1" applyBorder="1" applyAlignment="1" applyProtection="1">
      <alignment horizontal="right" vertical="center"/>
      <protection hidden="1"/>
    </xf>
    <xf numFmtId="0" fontId="35" fillId="0" borderId="0" xfId="0" applyFont="1" applyBorder="1">
      <alignment vertical="center"/>
    </xf>
    <xf numFmtId="0" fontId="38" fillId="0" borderId="0" xfId="0" applyFont="1" applyBorder="1">
      <alignment vertical="center"/>
    </xf>
    <xf numFmtId="0" fontId="9" fillId="0" borderId="91" xfId="0" applyFont="1" applyBorder="1" applyAlignment="1">
      <alignment vertical="center"/>
    </xf>
    <xf numFmtId="0" fontId="9" fillId="0" borderId="95" xfId="0" applyFont="1" applyBorder="1" applyAlignment="1">
      <alignment vertical="center"/>
    </xf>
    <xf numFmtId="0" fontId="25" fillId="0" borderId="0" xfId="0" applyFont="1">
      <alignment vertical="center"/>
    </xf>
    <xf numFmtId="0" fontId="0" fillId="0" borderId="0" xfId="0" applyFont="1" applyAlignment="1" applyProtection="1">
      <alignment horizontal="center" vertical="center" shrinkToFit="1"/>
      <protection hidden="1"/>
    </xf>
    <xf numFmtId="0" fontId="12" fillId="0" borderId="14" xfId="0" applyFont="1" applyBorder="1" applyAlignment="1" applyProtection="1">
      <alignment horizontal="center" vertical="center" shrinkToFit="1"/>
      <protection hidden="1"/>
    </xf>
    <xf numFmtId="0" fontId="9" fillId="0" borderId="9" xfId="0" applyFont="1" applyBorder="1" applyAlignment="1" applyProtection="1">
      <alignment horizontal="center" vertical="center"/>
      <protection hidden="1"/>
    </xf>
    <xf numFmtId="0" fontId="24" fillId="0" borderId="0" xfId="0" applyFont="1" applyBorder="1" applyAlignment="1" applyProtection="1">
      <alignment horizontal="center" vertical="center"/>
      <protection hidden="1"/>
    </xf>
    <xf numFmtId="0" fontId="12" fillId="0" borderId="0" xfId="0" applyFont="1" applyBorder="1" applyAlignment="1" applyProtection="1">
      <alignment horizontal="center" vertical="center" shrinkToFit="1"/>
      <protection hidden="1"/>
    </xf>
    <xf numFmtId="0" fontId="7" fillId="3" borderId="45" xfId="0" applyFont="1" applyFill="1" applyBorder="1" applyAlignment="1" applyProtection="1">
      <alignment horizontal="center" vertical="center"/>
      <protection locked="0"/>
    </xf>
    <xf numFmtId="0" fontId="7" fillId="2" borderId="1" xfId="0" applyFont="1" applyFill="1" applyBorder="1" applyAlignment="1">
      <alignment horizontal="center" vertical="center"/>
    </xf>
    <xf numFmtId="0" fontId="7" fillId="4" borderId="1" xfId="0" applyFont="1" applyFill="1" applyBorder="1" applyAlignment="1" applyProtection="1">
      <alignment horizontal="center" vertical="center"/>
      <protection locked="0"/>
    </xf>
    <xf numFmtId="0" fontId="7" fillId="4" borderId="54" xfId="0" applyFont="1" applyFill="1" applyBorder="1" applyAlignment="1" applyProtection="1">
      <alignment horizontal="center" vertical="center"/>
      <protection locked="0"/>
    </xf>
    <xf numFmtId="0" fontId="22" fillId="2" borderId="0" xfId="0" applyFont="1" applyFill="1" applyAlignment="1">
      <alignment horizontal="center" vertical="center"/>
    </xf>
    <xf numFmtId="0" fontId="0" fillId="0" borderId="0" xfId="0" applyFont="1" applyAlignment="1" applyProtection="1">
      <alignment horizontal="center" vertical="center" shrinkToFit="1"/>
      <protection hidden="1"/>
    </xf>
    <xf numFmtId="0" fontId="25" fillId="0" borderId="0" xfId="0" applyFont="1">
      <alignment vertical="center"/>
    </xf>
    <xf numFmtId="0" fontId="12" fillId="0" borderId="14" xfId="0" applyFont="1" applyBorder="1" applyAlignment="1" applyProtection="1">
      <alignment horizontal="center" vertical="center" shrinkToFit="1"/>
      <protection hidden="1"/>
    </xf>
    <xf numFmtId="0" fontId="8" fillId="0" borderId="0" xfId="0" applyFont="1" applyBorder="1" applyAlignment="1" applyProtection="1">
      <alignment horizontal="center" vertical="center" shrinkToFit="1"/>
      <protection hidden="1"/>
    </xf>
    <xf numFmtId="0" fontId="24" fillId="0" borderId="0" xfId="0" applyFont="1" applyBorder="1" applyAlignment="1" applyProtection="1">
      <alignment horizontal="center" vertical="center"/>
      <protection hidden="1"/>
    </xf>
    <xf numFmtId="0" fontId="9" fillId="0" borderId="9" xfId="0" applyFont="1" applyBorder="1" applyAlignment="1" applyProtection="1">
      <alignment horizontal="center" vertical="center"/>
      <protection hidden="1"/>
    </xf>
    <xf numFmtId="0" fontId="0" fillId="0" borderId="45" xfId="0" applyBorder="1" applyAlignment="1" applyProtection="1">
      <alignment horizontal="center" vertical="center" wrapText="1"/>
      <protection hidden="1"/>
    </xf>
    <xf numFmtId="0" fontId="12" fillId="0" borderId="0" xfId="0" applyFont="1" applyBorder="1" applyAlignment="1" applyProtection="1">
      <alignment horizontal="center" vertical="center" shrinkToFit="1"/>
      <protection hidden="1"/>
    </xf>
    <xf numFmtId="0" fontId="18" fillId="0" borderId="38" xfId="0" applyFont="1" applyBorder="1" applyAlignment="1" applyProtection="1">
      <alignment horizontal="center" vertical="center"/>
      <protection hidden="1"/>
    </xf>
    <xf numFmtId="0" fontId="18" fillId="0" borderId="11" xfId="0" applyFont="1" applyBorder="1" applyAlignment="1" applyProtection="1">
      <alignment horizontal="center" vertical="center"/>
      <protection hidden="1"/>
    </xf>
    <xf numFmtId="184" fontId="20" fillId="0" borderId="0" xfId="0" applyNumberFormat="1" applyFont="1" applyBorder="1" applyAlignment="1" applyProtection="1">
      <alignment horizontal="center" vertical="center"/>
      <protection hidden="1"/>
    </xf>
    <xf numFmtId="184" fontId="20" fillId="0" borderId="25" xfId="0" applyNumberFormat="1" applyFont="1" applyBorder="1" applyProtection="1">
      <alignment vertical="center"/>
      <protection hidden="1"/>
    </xf>
    <xf numFmtId="0" fontId="38" fillId="0" borderId="7" xfId="0" applyFont="1" applyBorder="1" applyProtection="1">
      <alignment vertical="center"/>
      <protection hidden="1"/>
    </xf>
    <xf numFmtId="0" fontId="38" fillId="0" borderId="8" xfId="0" applyFont="1" applyBorder="1" applyProtection="1">
      <alignment vertical="center"/>
      <protection hidden="1"/>
    </xf>
    <xf numFmtId="0" fontId="45" fillId="0" borderId="21" xfId="0" applyFont="1" applyBorder="1" applyAlignment="1" applyProtection="1">
      <alignment horizontal="center" vertical="center"/>
      <protection hidden="1"/>
    </xf>
    <xf numFmtId="0" fontId="45" fillId="0" borderId="9" xfId="0" applyFont="1" applyBorder="1" applyProtection="1">
      <alignment vertical="center"/>
      <protection hidden="1"/>
    </xf>
    <xf numFmtId="0" fontId="45" fillId="0" borderId="0" xfId="0" applyFont="1" applyAlignment="1" applyProtection="1">
      <alignment horizontal="right" vertical="center"/>
      <protection hidden="1"/>
    </xf>
    <xf numFmtId="0" fontId="46" fillId="0" borderId="24" xfId="0" applyFont="1" applyBorder="1" applyProtection="1">
      <alignment vertical="center"/>
      <protection hidden="1"/>
    </xf>
    <xf numFmtId="0" fontId="35" fillId="0" borderId="15" xfId="0" applyFont="1" applyBorder="1" applyAlignment="1" applyProtection="1">
      <alignment horizontal="center" vertical="center"/>
      <protection hidden="1"/>
    </xf>
    <xf numFmtId="0" fontId="35" fillId="0" borderId="17" xfId="0" applyFont="1" applyBorder="1" applyAlignment="1" applyProtection="1">
      <alignment horizontal="center" vertical="center"/>
      <protection hidden="1"/>
    </xf>
    <xf numFmtId="0" fontId="40" fillId="0" borderId="23" xfId="0" applyFont="1" applyBorder="1" applyAlignment="1" applyProtection="1">
      <alignment horizontal="center" vertical="top" shrinkToFit="1"/>
      <protection hidden="1"/>
    </xf>
    <xf numFmtId="0" fontId="35" fillId="0" borderId="16" xfId="0" applyFont="1" applyBorder="1" applyAlignment="1" applyProtection="1">
      <alignment horizontal="right" vertical="center"/>
      <protection hidden="1"/>
    </xf>
    <xf numFmtId="0" fontId="35" fillId="0" borderId="16" xfId="0" applyFont="1" applyBorder="1" applyAlignment="1" applyProtection="1">
      <alignment horizontal="center" vertical="center"/>
      <protection hidden="1"/>
    </xf>
    <xf numFmtId="0" fontId="35" fillId="0" borderId="53" xfId="0" applyFont="1" applyBorder="1" applyAlignment="1" applyProtection="1">
      <alignment horizontal="left" vertical="center" indent="1"/>
      <protection hidden="1"/>
    </xf>
    <xf numFmtId="0" fontId="35" fillId="0" borderId="18" xfId="0" quotePrefix="1" applyFont="1" applyBorder="1" applyAlignment="1" applyProtection="1">
      <alignment horizontal="right" vertical="center"/>
      <protection hidden="1"/>
    </xf>
    <xf numFmtId="0" fontId="35" fillId="0" borderId="19" xfId="0" quotePrefix="1" applyFont="1" applyBorder="1" applyAlignment="1" applyProtection="1">
      <alignment horizontal="right" vertical="center"/>
      <protection hidden="1"/>
    </xf>
    <xf numFmtId="0" fontId="35" fillId="0" borderId="19" xfId="0" applyFont="1" applyBorder="1" applyAlignment="1" applyProtection="1">
      <alignment horizontal="center" vertical="center"/>
      <protection hidden="1"/>
    </xf>
    <xf numFmtId="0" fontId="35" fillId="0" borderId="44" xfId="0" applyFont="1" applyBorder="1" applyAlignment="1" applyProtection="1">
      <alignment horizontal="left" vertical="center" indent="1"/>
      <protection hidden="1"/>
    </xf>
    <xf numFmtId="0" fontId="35" fillId="0" borderId="18" xfId="0" applyFont="1" applyBorder="1" applyAlignment="1" applyProtection="1">
      <alignment horizontal="right" vertical="center"/>
      <protection hidden="1"/>
    </xf>
    <xf numFmtId="0" fontId="35" fillId="0" borderId="19" xfId="0" applyFont="1" applyBorder="1" applyAlignment="1" applyProtection="1">
      <alignment horizontal="right" vertical="center"/>
      <protection hidden="1"/>
    </xf>
    <xf numFmtId="0" fontId="35" fillId="0" borderId="18" xfId="0" applyFont="1" applyBorder="1" applyProtection="1">
      <alignment vertical="center"/>
      <protection hidden="1"/>
    </xf>
    <xf numFmtId="0" fontId="35" fillId="0" borderId="19" xfId="0" applyFont="1" applyBorder="1" applyProtection="1">
      <alignment vertical="center"/>
      <protection hidden="1"/>
    </xf>
    <xf numFmtId="0" fontId="16" fillId="0" borderId="37" xfId="0" applyFont="1" applyBorder="1" applyAlignment="1" applyProtection="1">
      <alignment horizontal="center" vertical="center" shrinkToFit="1"/>
      <protection hidden="1"/>
    </xf>
    <xf numFmtId="0" fontId="35" fillId="0" borderId="51" xfId="0" applyFont="1" applyBorder="1" applyAlignment="1" applyProtection="1">
      <alignment horizontal="left" vertical="center" indent="1"/>
      <protection hidden="1"/>
    </xf>
    <xf numFmtId="0" fontId="35" fillId="0" borderId="38" xfId="0" applyFont="1" applyBorder="1" applyAlignment="1" applyProtection="1">
      <alignment vertical="center"/>
      <protection hidden="1"/>
    </xf>
    <xf numFmtId="0" fontId="35" fillId="0" borderId="40" xfId="0" applyFont="1" applyBorder="1" applyAlignment="1" applyProtection="1">
      <alignment vertical="center"/>
      <protection hidden="1"/>
    </xf>
    <xf numFmtId="0" fontId="35" fillId="0" borderId="38" xfId="0" applyFont="1" applyBorder="1" applyAlignment="1" applyProtection="1">
      <alignment horizontal="left" vertical="center"/>
      <protection hidden="1"/>
    </xf>
    <xf numFmtId="0" fontId="35" fillId="0" borderId="38" xfId="0" applyFont="1" applyBorder="1" applyAlignment="1" applyProtection="1">
      <alignment vertical="center" shrinkToFit="1"/>
      <protection hidden="1"/>
    </xf>
    <xf numFmtId="0" fontId="35" fillId="0" borderId="16" xfId="0" applyFont="1" applyFill="1" applyBorder="1" applyAlignment="1" applyProtection="1">
      <alignment horizontal="center" vertical="center"/>
      <protection hidden="1"/>
    </xf>
    <xf numFmtId="0" fontId="9" fillId="0" borderId="0" xfId="0" applyFont="1" applyFill="1" applyBorder="1" applyAlignment="1" applyProtection="1">
      <alignment vertical="center"/>
      <protection hidden="1"/>
    </xf>
    <xf numFmtId="0" fontId="9" fillId="0" borderId="0" xfId="0" applyFont="1" applyBorder="1" applyAlignment="1" applyProtection="1">
      <alignment horizontal="center" vertical="center"/>
      <protection locked="0"/>
    </xf>
    <xf numFmtId="0" fontId="20" fillId="0" borderId="0" xfId="0" applyFont="1" applyBorder="1" applyProtection="1">
      <alignment vertical="center"/>
      <protection hidden="1"/>
    </xf>
    <xf numFmtId="0" fontId="20" fillId="0" borderId="0" xfId="0" applyFont="1" applyBorder="1" applyAlignment="1" applyProtection="1">
      <alignment horizontal="right" vertical="center"/>
      <protection hidden="1"/>
    </xf>
    <xf numFmtId="0" fontId="24" fillId="0" borderId="0" xfId="0" applyFont="1" applyBorder="1" applyAlignment="1" applyProtection="1">
      <alignment horizontal="right" vertical="center"/>
      <protection hidden="1"/>
    </xf>
    <xf numFmtId="183" fontId="20" fillId="0" borderId="0" xfId="0" applyNumberFormat="1" applyFont="1" applyBorder="1" applyAlignment="1" applyProtection="1">
      <alignment horizontal="center" vertical="center"/>
      <protection hidden="1"/>
    </xf>
    <xf numFmtId="0" fontId="7" fillId="3" borderId="45" xfId="0" applyFont="1" applyFill="1" applyBorder="1" applyAlignment="1" applyProtection="1">
      <alignment horizontal="center" vertical="center"/>
      <protection locked="0"/>
    </xf>
    <xf numFmtId="0" fontId="35" fillId="0" borderId="38" xfId="0" applyFont="1" applyBorder="1" applyAlignment="1" applyProtection="1">
      <alignment vertical="center"/>
      <protection hidden="1"/>
    </xf>
    <xf numFmtId="0" fontId="35" fillId="0" borderId="38" xfId="0" applyFont="1" applyBorder="1" applyAlignment="1" applyProtection="1">
      <alignment horizontal="left" vertical="center"/>
      <protection hidden="1"/>
    </xf>
    <xf numFmtId="0" fontId="38" fillId="0" borderId="21" xfId="0" applyFont="1" applyBorder="1" applyAlignment="1" applyProtection="1">
      <alignment vertical="center"/>
      <protection hidden="1"/>
    </xf>
    <xf numFmtId="0" fontId="2" fillId="8" borderId="29" xfId="0" applyFont="1" applyFill="1" applyBorder="1" applyProtection="1">
      <alignment vertical="center"/>
      <protection hidden="1"/>
    </xf>
    <xf numFmtId="0" fontId="2" fillId="0" borderId="34" xfId="0" applyFont="1" applyBorder="1" applyAlignment="1" applyProtection="1">
      <alignment horizontal="center" vertical="center"/>
      <protection hidden="1"/>
    </xf>
    <xf numFmtId="0" fontId="2" fillId="0" borderId="46" xfId="0" applyFont="1" applyBorder="1" applyAlignment="1" applyProtection="1">
      <alignment horizontal="center" vertical="center"/>
      <protection hidden="1"/>
    </xf>
    <xf numFmtId="0" fontId="0" fillId="0" borderId="48" xfId="0" applyBorder="1" applyAlignment="1" applyProtection="1">
      <alignment horizontal="center" vertical="center"/>
      <protection hidden="1"/>
    </xf>
    <xf numFmtId="0" fontId="0" fillId="0" borderId="0" xfId="0" applyFont="1">
      <alignment vertical="center"/>
    </xf>
    <xf numFmtId="0" fontId="49" fillId="0" borderId="0" xfId="0" applyFont="1">
      <alignment vertical="center"/>
    </xf>
    <xf numFmtId="0" fontId="46" fillId="0" borderId="0" xfId="0" applyFont="1">
      <alignment vertical="center"/>
    </xf>
    <xf numFmtId="0" fontId="0" fillId="11" borderId="0" xfId="0" applyFill="1">
      <alignment vertical="center"/>
    </xf>
    <xf numFmtId="0" fontId="0" fillId="9" borderId="0" xfId="0" applyFill="1">
      <alignment vertical="center"/>
    </xf>
    <xf numFmtId="0" fontId="51" fillId="12" borderId="0" xfId="0" applyFont="1" applyFill="1">
      <alignment vertical="center"/>
    </xf>
    <xf numFmtId="0" fontId="20" fillId="0" borderId="0" xfId="0" applyFont="1" applyAlignment="1" applyProtection="1">
      <alignment horizontal="center" vertical="center"/>
      <protection hidden="1"/>
    </xf>
    <xf numFmtId="0" fontId="53" fillId="9" borderId="0" xfId="0" applyFont="1" applyFill="1" applyAlignment="1">
      <alignment horizontal="center" vertical="center"/>
    </xf>
    <xf numFmtId="0" fontId="53" fillId="13" borderId="0" xfId="0" applyFont="1" applyFill="1" applyAlignment="1">
      <alignment horizontal="center" vertical="center"/>
    </xf>
    <xf numFmtId="0" fontId="1" fillId="13" borderId="0" xfId="0" applyFont="1" applyFill="1">
      <alignment vertical="center"/>
    </xf>
    <xf numFmtId="0" fontId="7" fillId="0" borderId="0" xfId="0" applyFont="1" applyFill="1" applyAlignment="1">
      <alignment horizontal="center" vertical="center"/>
    </xf>
    <xf numFmtId="0" fontId="7" fillId="3" borderId="43" xfId="0" applyFont="1" applyFill="1" applyBorder="1" applyAlignment="1" applyProtection="1">
      <alignment horizontal="center" vertical="center" wrapText="1"/>
      <protection locked="0"/>
    </xf>
    <xf numFmtId="0" fontId="7" fillId="3" borderId="44" xfId="0" applyFont="1" applyFill="1" applyBorder="1" applyAlignment="1" applyProtection="1">
      <alignment horizontal="center" vertical="center" wrapText="1"/>
      <protection locked="0"/>
    </xf>
    <xf numFmtId="0" fontId="7" fillId="2" borderId="45" xfId="0" applyFont="1" applyFill="1" applyBorder="1" applyAlignment="1">
      <alignment horizontal="center" vertical="center"/>
    </xf>
    <xf numFmtId="0" fontId="7" fillId="2" borderId="48" xfId="0" applyFont="1" applyFill="1" applyBorder="1" applyAlignment="1">
      <alignment horizontal="center" vertical="center"/>
    </xf>
    <xf numFmtId="0" fontId="7" fillId="2" borderId="57" xfId="0" applyFont="1" applyFill="1" applyBorder="1" applyAlignment="1">
      <alignment horizontal="center" vertical="center"/>
    </xf>
    <xf numFmtId="0" fontId="7" fillId="3" borderId="28" xfId="0" applyFont="1" applyFill="1" applyBorder="1" applyAlignment="1" applyProtection="1">
      <alignment horizontal="center" vertical="center"/>
      <protection locked="0"/>
    </xf>
    <xf numFmtId="0" fontId="7" fillId="3" borderId="30" xfId="0" applyFont="1" applyFill="1" applyBorder="1" applyAlignment="1" applyProtection="1">
      <alignment horizontal="center" vertical="center"/>
      <protection locked="0"/>
    </xf>
    <xf numFmtId="0" fontId="7" fillId="2" borderId="58" xfId="0" applyFont="1" applyFill="1" applyBorder="1">
      <alignment vertical="center"/>
    </xf>
    <xf numFmtId="0" fontId="7" fillId="2" borderId="63" xfId="0" applyFont="1" applyFill="1" applyBorder="1">
      <alignment vertical="center"/>
    </xf>
    <xf numFmtId="0" fontId="7" fillId="7" borderId="52" xfId="0" applyFont="1" applyFill="1" applyBorder="1" applyAlignment="1">
      <alignment horizontal="center" vertical="center" wrapText="1"/>
    </xf>
    <xf numFmtId="0" fontId="7" fillId="7" borderId="25" xfId="0" applyFont="1" applyFill="1" applyBorder="1" applyAlignment="1">
      <alignment horizontal="center" vertical="center"/>
    </xf>
    <xf numFmtId="0" fontId="7" fillId="7" borderId="59" xfId="0" applyFont="1" applyFill="1" applyBorder="1" applyAlignment="1" applyProtection="1">
      <alignment horizontal="center" vertical="center"/>
      <protection locked="0"/>
    </xf>
    <xf numFmtId="0" fontId="7" fillId="7" borderId="49" xfId="0" applyFont="1" applyFill="1" applyBorder="1" applyAlignment="1" applyProtection="1">
      <alignment horizontal="center" vertical="center"/>
      <protection locked="0"/>
    </xf>
    <xf numFmtId="177" fontId="7" fillId="3" borderId="45" xfId="0" applyNumberFormat="1" applyFont="1" applyFill="1" applyBorder="1" applyAlignment="1" applyProtection="1">
      <alignment horizontal="center" vertical="center"/>
      <protection locked="0"/>
    </xf>
    <xf numFmtId="177" fontId="7" fillId="3" borderId="57" xfId="0" applyNumberFormat="1" applyFont="1" applyFill="1" applyBorder="1" applyAlignment="1" applyProtection="1">
      <alignment horizontal="center" vertical="center"/>
      <protection locked="0"/>
    </xf>
    <xf numFmtId="0" fontId="1" fillId="2" borderId="45" xfId="0" applyFont="1" applyFill="1" applyBorder="1" applyAlignment="1">
      <alignment horizontal="center" vertical="center"/>
    </xf>
    <xf numFmtId="0" fontId="1" fillId="2" borderId="48" xfId="0" applyFont="1" applyFill="1" applyBorder="1" applyAlignment="1">
      <alignment horizontal="center" vertical="center"/>
    </xf>
    <xf numFmtId="0" fontId="1" fillId="2" borderId="57" xfId="0" applyFont="1" applyFill="1" applyBorder="1" applyAlignment="1">
      <alignment horizontal="center" vertical="center"/>
    </xf>
    <xf numFmtId="0" fontId="1" fillId="9" borderId="45" xfId="0" applyFont="1" applyFill="1" applyBorder="1" applyAlignment="1">
      <alignment horizontal="center" vertical="center"/>
    </xf>
    <xf numFmtId="0" fontId="1" fillId="9" borderId="48" xfId="0" applyFont="1" applyFill="1" applyBorder="1" applyAlignment="1">
      <alignment horizontal="center" vertical="center"/>
    </xf>
    <xf numFmtId="0" fontId="1" fillId="9" borderId="57" xfId="0" applyFont="1" applyFill="1" applyBorder="1" applyAlignment="1">
      <alignment horizontal="center" vertical="center"/>
    </xf>
    <xf numFmtId="0" fontId="7" fillId="3" borderId="45" xfId="0" applyNumberFormat="1" applyFont="1" applyFill="1" applyBorder="1" applyAlignment="1" applyProtection="1">
      <alignment horizontal="center" vertical="center"/>
      <protection locked="0"/>
    </xf>
    <xf numFmtId="0" fontId="7" fillId="3" borderId="57" xfId="0" applyNumberFormat="1" applyFont="1" applyFill="1" applyBorder="1" applyAlignment="1" applyProtection="1">
      <alignment horizontal="center" vertical="center"/>
      <protection locked="0"/>
    </xf>
    <xf numFmtId="0" fontId="7" fillId="3" borderId="45" xfId="0" applyFont="1" applyFill="1" applyBorder="1" applyAlignment="1" applyProtection="1">
      <alignment horizontal="center" vertical="center"/>
      <protection locked="0"/>
    </xf>
    <xf numFmtId="0" fontId="7" fillId="3" borderId="57" xfId="0" applyFont="1" applyFill="1" applyBorder="1" applyAlignment="1" applyProtection="1">
      <alignment horizontal="center" vertical="center"/>
      <protection locked="0"/>
    </xf>
    <xf numFmtId="0" fontId="7" fillId="7" borderId="51" xfId="0" applyFont="1" applyFill="1" applyBorder="1" applyAlignment="1">
      <alignment horizontal="center" vertical="center"/>
    </xf>
    <xf numFmtId="0" fontId="7" fillId="7" borderId="62" xfId="0" applyFont="1" applyFill="1" applyBorder="1" applyAlignment="1" applyProtection="1">
      <alignment horizontal="center" vertical="center"/>
      <protection locked="0"/>
    </xf>
    <xf numFmtId="0" fontId="7" fillId="2" borderId="58" xfId="0" applyFont="1" applyFill="1" applyBorder="1" applyAlignment="1">
      <alignment horizontal="left" vertical="center"/>
    </xf>
    <xf numFmtId="0" fontId="7" fillId="2" borderId="63" xfId="0" applyFont="1" applyFill="1" applyBorder="1" applyAlignment="1">
      <alignment horizontal="left" vertical="center"/>
    </xf>
    <xf numFmtId="0" fontId="7" fillId="2" borderId="64" xfId="0" applyFont="1" applyFill="1" applyBorder="1" applyAlignment="1">
      <alignment horizontal="left" vertical="center"/>
    </xf>
    <xf numFmtId="0" fontId="7" fillId="2" borderId="53" xfId="0" applyFont="1" applyFill="1" applyBorder="1" applyAlignment="1">
      <alignment horizontal="left" vertical="center"/>
    </xf>
    <xf numFmtId="0" fontId="7" fillId="0" borderId="65" xfId="0" applyFont="1" applyBorder="1" applyAlignment="1" applyProtection="1">
      <alignment horizontal="center" vertical="center"/>
      <protection locked="0"/>
    </xf>
    <xf numFmtId="0" fontId="7" fillId="0" borderId="53" xfId="0" applyFont="1" applyBorder="1" applyAlignment="1" applyProtection="1">
      <alignment horizontal="center" vertical="center"/>
      <protection locked="0"/>
    </xf>
    <xf numFmtId="0" fontId="7" fillId="3" borderId="65" xfId="0" applyFont="1" applyFill="1" applyBorder="1" applyAlignment="1" applyProtection="1">
      <alignment horizontal="center" vertical="center" wrapText="1"/>
      <protection locked="0"/>
    </xf>
    <xf numFmtId="0" fontId="7" fillId="3" borderId="53" xfId="0" applyFont="1" applyFill="1" applyBorder="1" applyAlignment="1" applyProtection="1">
      <alignment horizontal="center" vertical="center" wrapText="1"/>
      <protection locked="0"/>
    </xf>
    <xf numFmtId="0" fontId="7" fillId="2" borderId="18" xfId="0" applyFont="1" applyFill="1" applyBorder="1" applyAlignment="1">
      <alignment horizontal="left" vertical="center"/>
    </xf>
    <xf numFmtId="0" fontId="7" fillId="2" borderId="44" xfId="0" applyFont="1" applyFill="1" applyBorder="1" applyAlignment="1">
      <alignment horizontal="left" vertical="center"/>
    </xf>
    <xf numFmtId="0" fontId="7" fillId="0" borderId="43" xfId="0" applyFont="1" applyBorder="1" applyAlignment="1" applyProtection="1">
      <alignment horizontal="center" vertical="center"/>
      <protection locked="0"/>
    </xf>
    <xf numFmtId="0" fontId="7" fillId="0" borderId="44" xfId="0" applyFont="1" applyBorder="1" applyAlignment="1" applyProtection="1">
      <alignment horizontal="center" vertical="center"/>
      <protection locked="0"/>
    </xf>
    <xf numFmtId="0" fontId="7" fillId="2" borderId="69" xfId="0" applyFont="1" applyFill="1" applyBorder="1" applyAlignment="1">
      <alignment horizontal="left" vertical="center"/>
    </xf>
    <xf numFmtId="0" fontId="7" fillId="2" borderId="61" xfId="0" applyFont="1" applyFill="1" applyBorder="1" applyAlignment="1">
      <alignment horizontal="left" vertical="center"/>
    </xf>
    <xf numFmtId="0" fontId="7" fillId="0" borderId="60" xfId="0" applyFont="1" applyBorder="1" applyAlignment="1" applyProtection="1">
      <alignment horizontal="center" vertical="center"/>
      <protection locked="0"/>
    </xf>
    <xf numFmtId="0" fontId="7" fillId="0" borderId="61" xfId="0" applyFont="1" applyBorder="1" applyAlignment="1" applyProtection="1">
      <alignment horizontal="center" vertical="center"/>
      <protection locked="0"/>
    </xf>
    <xf numFmtId="0" fontId="7" fillId="2" borderId="70" xfId="0" applyFont="1" applyFill="1" applyBorder="1">
      <alignment vertical="center"/>
    </xf>
    <xf numFmtId="0" fontId="7" fillId="7" borderId="71" xfId="0" applyFont="1" applyFill="1" applyBorder="1" applyAlignment="1">
      <alignment horizontal="center" vertical="center" wrapText="1"/>
    </xf>
    <xf numFmtId="0" fontId="7" fillId="7" borderId="72" xfId="0" applyFont="1" applyFill="1" applyBorder="1" applyAlignment="1" applyProtection="1">
      <alignment horizontal="center" vertical="center"/>
      <protection locked="0"/>
    </xf>
    <xf numFmtId="0" fontId="7" fillId="0" borderId="68" xfId="0" applyFont="1" applyBorder="1" applyAlignment="1" applyProtection="1">
      <alignment horizontal="center" vertical="center"/>
      <protection locked="0"/>
    </xf>
    <xf numFmtId="0" fontId="7" fillId="0" borderId="67" xfId="0" applyFont="1" applyBorder="1" applyAlignment="1" applyProtection="1">
      <alignment horizontal="center" vertical="center"/>
      <protection locked="0"/>
    </xf>
    <xf numFmtId="0" fontId="7" fillId="3" borderId="68" xfId="0" applyFont="1" applyFill="1" applyBorder="1" applyAlignment="1" applyProtection="1">
      <alignment horizontal="center" vertical="center" wrapText="1"/>
      <protection locked="0"/>
    </xf>
    <xf numFmtId="0" fontId="7" fillId="3" borderId="67" xfId="0" applyFont="1" applyFill="1" applyBorder="1" applyAlignment="1" applyProtection="1">
      <alignment horizontal="center" vertical="center" wrapText="1"/>
      <protection locked="0"/>
    </xf>
    <xf numFmtId="0" fontId="7" fillId="2" borderId="66" xfId="0" applyFont="1" applyFill="1" applyBorder="1" applyAlignment="1">
      <alignment horizontal="left" vertical="center"/>
    </xf>
    <xf numFmtId="0" fontId="7" fillId="2" borderId="67" xfId="0" applyFont="1" applyFill="1" applyBorder="1" applyAlignment="1">
      <alignment horizontal="left" vertical="center"/>
    </xf>
    <xf numFmtId="0" fontId="7" fillId="3" borderId="60" xfId="0" applyFont="1" applyFill="1" applyBorder="1" applyAlignment="1" applyProtection="1">
      <alignment horizontal="center" vertical="center" wrapText="1"/>
      <protection locked="0"/>
    </xf>
    <xf numFmtId="0" fontId="7" fillId="3" borderId="61" xfId="0" applyFont="1" applyFill="1" applyBorder="1" applyAlignment="1" applyProtection="1">
      <alignment horizontal="center" vertical="center" wrapText="1"/>
      <protection locked="0"/>
    </xf>
    <xf numFmtId="0" fontId="7" fillId="3" borderId="73" xfId="0" applyFont="1" applyFill="1" applyBorder="1" applyAlignment="1" applyProtection="1">
      <alignment horizontal="center" vertical="center"/>
      <protection locked="0"/>
    </xf>
    <xf numFmtId="0" fontId="7" fillId="3" borderId="8" xfId="0" applyFont="1" applyFill="1" applyBorder="1" applyAlignment="1" applyProtection="1">
      <alignment horizontal="center" vertical="center"/>
      <protection locked="0"/>
    </xf>
    <xf numFmtId="0" fontId="7" fillId="3" borderId="74" xfId="0" applyFont="1" applyFill="1" applyBorder="1" applyAlignment="1" applyProtection="1">
      <alignment horizontal="center" vertical="center"/>
      <protection locked="0"/>
    </xf>
    <xf numFmtId="0" fontId="7" fillId="3" borderId="40" xfId="0" applyFont="1" applyFill="1" applyBorder="1" applyAlignment="1" applyProtection="1">
      <alignment horizontal="center" vertical="center"/>
      <protection locked="0"/>
    </xf>
    <xf numFmtId="0" fontId="7" fillId="2" borderId="73"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74" xfId="0" applyFont="1" applyFill="1" applyBorder="1" applyAlignment="1">
      <alignment horizontal="center" vertical="center"/>
    </xf>
    <xf numFmtId="0" fontId="7" fillId="2" borderId="38" xfId="0" applyFont="1" applyFill="1" applyBorder="1" applyAlignment="1">
      <alignment horizontal="center" vertical="center"/>
    </xf>
    <xf numFmtId="0" fontId="7" fillId="2" borderId="40" xfId="0" applyFont="1" applyFill="1" applyBorder="1" applyAlignment="1">
      <alignment horizontal="center" vertical="center"/>
    </xf>
    <xf numFmtId="0" fontId="7" fillId="2" borderId="58" xfId="0" applyFont="1" applyFill="1" applyBorder="1" applyAlignment="1">
      <alignment horizontal="center" vertical="center"/>
    </xf>
    <xf numFmtId="0" fontId="7" fillId="2" borderId="1" xfId="0" applyFont="1" applyFill="1" applyBorder="1" applyAlignment="1">
      <alignment horizontal="center" vertical="center"/>
    </xf>
    <xf numFmtId="0" fontId="7" fillId="0" borderId="1" xfId="0" applyFont="1" applyBorder="1" applyAlignment="1" applyProtection="1">
      <alignment horizontal="center" vertical="center" shrinkToFit="1"/>
      <protection locked="0"/>
    </xf>
    <xf numFmtId="0" fontId="7" fillId="0" borderId="54" xfId="0" applyFont="1" applyBorder="1" applyAlignment="1" applyProtection="1">
      <alignment horizontal="center" vertical="center" shrinkToFit="1"/>
      <protection locked="0"/>
    </xf>
    <xf numFmtId="0" fontId="7" fillId="4" borderId="1" xfId="0" applyFont="1" applyFill="1" applyBorder="1" applyAlignment="1" applyProtection="1">
      <alignment horizontal="center" vertical="center"/>
      <protection locked="0"/>
    </xf>
    <xf numFmtId="0" fontId="7" fillId="4" borderId="54" xfId="0" applyFont="1" applyFill="1" applyBorder="1" applyAlignment="1" applyProtection="1">
      <alignment horizontal="center" vertical="center"/>
      <protection locked="0"/>
    </xf>
    <xf numFmtId="0" fontId="30" fillId="9" borderId="96" xfId="1" applyFont="1" applyFill="1" applyBorder="1" applyAlignment="1">
      <alignment vertical="center" wrapText="1"/>
    </xf>
    <xf numFmtId="0" fontId="31" fillId="9" borderId="97" xfId="0" applyFont="1" applyFill="1" applyBorder="1" applyAlignment="1">
      <alignment vertical="center" wrapText="1"/>
    </xf>
    <xf numFmtId="0" fontId="31" fillId="9" borderId="98" xfId="0" applyFont="1" applyFill="1" applyBorder="1" applyAlignment="1">
      <alignment vertical="center" wrapText="1"/>
    </xf>
    <xf numFmtId="0" fontId="7" fillId="4" borderId="1" xfId="0" applyNumberFormat="1" applyFont="1" applyFill="1" applyBorder="1" applyAlignment="1" applyProtection="1">
      <alignment horizontal="center" vertical="center"/>
      <protection locked="0"/>
    </xf>
    <xf numFmtId="0" fontId="7" fillId="4" borderId="54" xfId="0" applyNumberFormat="1" applyFont="1" applyFill="1" applyBorder="1" applyAlignment="1" applyProtection="1">
      <alignment horizontal="center" vertical="center"/>
      <protection locked="0"/>
    </xf>
    <xf numFmtId="0" fontId="7" fillId="2" borderId="63"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75"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28" xfId="0" applyFont="1" applyFill="1" applyBorder="1" applyAlignment="1">
      <alignment horizontal="center" vertical="center"/>
    </xf>
    <xf numFmtId="0" fontId="7" fillId="2" borderId="76"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1" xfId="0" applyFont="1" applyFill="1" applyBorder="1" applyAlignment="1">
      <alignment horizontal="center" vertical="center"/>
    </xf>
    <xf numFmtId="0" fontId="7" fillId="4" borderId="14" xfId="0" applyFont="1" applyFill="1" applyBorder="1" applyAlignment="1" applyProtection="1">
      <alignment horizontal="center" vertical="center"/>
      <protection locked="0"/>
    </xf>
    <xf numFmtId="0" fontId="7" fillId="4" borderId="40" xfId="0" applyFont="1" applyFill="1" applyBorder="1" applyAlignment="1" applyProtection="1">
      <alignment horizontal="center" vertical="center"/>
      <protection locked="0"/>
    </xf>
    <xf numFmtId="0" fontId="7" fillId="14" borderId="0" xfId="0" applyFont="1" applyFill="1" applyAlignment="1">
      <alignment horizontal="center" vertical="center" wrapText="1"/>
    </xf>
    <xf numFmtId="0" fontId="5" fillId="0" borderId="0" xfId="0" applyFont="1" applyFill="1" applyAlignment="1">
      <alignment horizontal="center" vertical="center"/>
    </xf>
    <xf numFmtId="0" fontId="34" fillId="9" borderId="0" xfId="0" applyFont="1" applyFill="1" applyBorder="1" applyAlignment="1">
      <alignment horizontal="center" vertical="center"/>
    </xf>
    <xf numFmtId="0" fontId="21" fillId="2" borderId="0" xfId="0" applyFont="1" applyFill="1" applyAlignment="1">
      <alignment horizontal="center" vertical="center"/>
    </xf>
    <xf numFmtId="0" fontId="6" fillId="5" borderId="79" xfId="0" applyFont="1" applyFill="1" applyBorder="1" applyAlignment="1">
      <alignment horizontal="right" vertical="center"/>
    </xf>
    <xf numFmtId="0" fontId="6" fillId="5" borderId="80" xfId="0" applyFont="1" applyFill="1" applyBorder="1" applyAlignment="1">
      <alignment horizontal="right" vertical="center"/>
    </xf>
    <xf numFmtId="0" fontId="6" fillId="5" borderId="81" xfId="0" applyFont="1" applyFill="1" applyBorder="1" applyAlignment="1">
      <alignment horizontal="right" vertical="center"/>
    </xf>
    <xf numFmtId="0" fontId="7" fillId="2" borderId="70" xfId="0" applyFont="1" applyFill="1" applyBorder="1" applyAlignment="1">
      <alignment horizontal="center" vertical="center"/>
    </xf>
    <xf numFmtId="0" fontId="7" fillId="2" borderId="36" xfId="0" applyFont="1" applyFill="1" applyBorder="1" applyAlignment="1">
      <alignment horizontal="center" vertical="center"/>
    </xf>
    <xf numFmtId="0" fontId="7" fillId="3" borderId="36" xfId="0" applyFont="1" applyFill="1" applyBorder="1" applyAlignment="1" applyProtection="1">
      <alignment horizontal="center" vertical="center"/>
      <protection locked="0"/>
    </xf>
    <xf numFmtId="0" fontId="7" fillId="3" borderId="82" xfId="0" applyFont="1" applyFill="1" applyBorder="1" applyAlignment="1" applyProtection="1">
      <alignment horizontal="center" vertical="center"/>
      <protection locked="0"/>
    </xf>
    <xf numFmtId="0" fontId="22" fillId="2" borderId="0" xfId="0" applyFont="1" applyFill="1" applyAlignment="1">
      <alignment horizontal="center" vertical="center"/>
    </xf>
    <xf numFmtId="0" fontId="4" fillId="5" borderId="83" xfId="0" applyFont="1" applyFill="1" applyBorder="1">
      <alignment vertical="center"/>
    </xf>
    <xf numFmtId="0" fontId="4" fillId="5" borderId="84" xfId="0" applyFont="1" applyFill="1" applyBorder="1">
      <alignment vertical="center"/>
    </xf>
    <xf numFmtId="0" fontId="4" fillId="5" borderId="85" xfId="0" applyFont="1" applyFill="1" applyBorder="1">
      <alignment vertical="center"/>
    </xf>
    <xf numFmtId="0" fontId="6" fillId="5" borderId="77" xfId="0" applyFont="1" applyFill="1" applyBorder="1">
      <alignment vertical="center"/>
    </xf>
    <xf numFmtId="0" fontId="6" fillId="5" borderId="0" xfId="0" applyFont="1" applyFill="1">
      <alignment vertical="center"/>
    </xf>
    <xf numFmtId="0" fontId="6" fillId="5" borderId="78" xfId="0" applyFont="1" applyFill="1" applyBorder="1">
      <alignment vertical="center"/>
    </xf>
    <xf numFmtId="176" fontId="7" fillId="2" borderId="1" xfId="0" applyNumberFormat="1" applyFont="1" applyFill="1" applyBorder="1" applyAlignment="1">
      <alignment horizontal="center" vertical="center"/>
    </xf>
    <xf numFmtId="176" fontId="7" fillId="2" borderId="54" xfId="0" applyNumberFormat="1" applyFont="1" applyFill="1" applyBorder="1" applyAlignment="1">
      <alignment horizontal="center" vertical="center"/>
    </xf>
    <xf numFmtId="185" fontId="7" fillId="4" borderId="1" xfId="0" applyNumberFormat="1" applyFont="1" applyFill="1" applyBorder="1" applyAlignment="1" applyProtection="1">
      <alignment horizontal="center" vertical="center"/>
      <protection locked="0"/>
    </xf>
    <xf numFmtId="185" fontId="7" fillId="4" borderId="54" xfId="0" applyNumberFormat="1" applyFont="1" applyFill="1" applyBorder="1" applyAlignment="1" applyProtection="1">
      <alignment horizontal="center" vertical="center"/>
      <protection locked="0"/>
    </xf>
    <xf numFmtId="0" fontId="7" fillId="3" borderId="1" xfId="0" applyFont="1" applyFill="1" applyBorder="1" applyAlignment="1" applyProtection="1">
      <alignment horizontal="center" vertical="center"/>
      <protection locked="0"/>
    </xf>
    <xf numFmtId="0" fontId="7" fillId="3" borderId="54" xfId="0" applyFont="1" applyFill="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54" xfId="0" applyFont="1" applyBorder="1" applyAlignment="1" applyProtection="1">
      <alignment horizontal="center" vertical="center"/>
      <protection locked="0"/>
    </xf>
    <xf numFmtId="0" fontId="7" fillId="0" borderId="59" xfId="0" applyFont="1" applyBorder="1" applyAlignment="1" applyProtection="1">
      <alignment horizontal="center" vertical="center"/>
      <protection locked="0"/>
    </xf>
    <xf numFmtId="0" fontId="7" fillId="0" borderId="49" xfId="0" applyFont="1" applyBorder="1" applyAlignment="1" applyProtection="1">
      <alignment horizontal="center" vertical="center"/>
      <protection locked="0"/>
    </xf>
    <xf numFmtId="0" fontId="7" fillId="3" borderId="59" xfId="0" applyFont="1" applyFill="1" applyBorder="1" applyAlignment="1" applyProtection="1">
      <alignment horizontal="center" vertical="center"/>
      <protection locked="0"/>
    </xf>
    <xf numFmtId="0" fontId="7" fillId="3" borderId="49" xfId="0" applyFont="1" applyFill="1" applyBorder="1" applyAlignment="1" applyProtection="1">
      <alignment horizontal="center" vertical="center"/>
      <protection locked="0"/>
    </xf>
    <xf numFmtId="0" fontId="7" fillId="0" borderId="62" xfId="0" applyFont="1" applyBorder="1" applyAlignment="1" applyProtection="1">
      <alignment horizontal="center" vertical="center"/>
      <protection locked="0"/>
    </xf>
    <xf numFmtId="0" fontId="7" fillId="3" borderId="62" xfId="0" applyFont="1" applyFill="1" applyBorder="1" applyAlignment="1" applyProtection="1">
      <alignment horizontal="center" vertical="center"/>
      <protection locked="0"/>
    </xf>
    <xf numFmtId="0" fontId="7" fillId="0" borderId="72" xfId="0" applyFont="1" applyBorder="1" applyAlignment="1" applyProtection="1">
      <alignment horizontal="center" vertical="center"/>
      <protection locked="0"/>
    </xf>
    <xf numFmtId="0" fontId="7" fillId="3" borderId="72" xfId="0" applyFont="1" applyFill="1" applyBorder="1" applyAlignment="1" applyProtection="1">
      <alignment horizontal="center" vertical="center"/>
      <protection locked="0"/>
    </xf>
    <xf numFmtId="0" fontId="26" fillId="0" borderId="0" xfId="0" applyFont="1">
      <alignment vertical="center"/>
    </xf>
    <xf numFmtId="0" fontId="25" fillId="0" borderId="0" xfId="0" applyFont="1">
      <alignment vertical="center"/>
    </xf>
    <xf numFmtId="0" fontId="15" fillId="0" borderId="21" xfId="0" applyFont="1" applyBorder="1" applyAlignment="1" applyProtection="1">
      <alignment horizontal="center" vertical="center" shrinkToFit="1"/>
      <protection hidden="1"/>
    </xf>
    <xf numFmtId="0" fontId="37" fillId="0" borderId="21" xfId="0" applyFont="1" applyBorder="1" applyAlignment="1" applyProtection="1">
      <alignment horizontal="center" vertical="center" shrinkToFit="1"/>
      <protection hidden="1"/>
    </xf>
    <xf numFmtId="0" fontId="37" fillId="0" borderId="52" xfId="0" applyFont="1" applyBorder="1" applyAlignment="1" applyProtection="1">
      <alignment horizontal="center" vertical="center" shrinkToFit="1"/>
      <protection hidden="1"/>
    </xf>
    <xf numFmtId="0" fontId="37" fillId="0" borderId="91" xfId="0" applyFont="1" applyBorder="1" applyAlignment="1" applyProtection="1">
      <alignment horizontal="center" vertical="center" shrinkToFit="1"/>
      <protection hidden="1"/>
    </xf>
    <xf numFmtId="0" fontId="37" fillId="0" borderId="51" xfId="0" applyFont="1" applyBorder="1" applyAlignment="1" applyProtection="1">
      <alignment horizontal="center" vertical="center" shrinkToFit="1"/>
      <protection hidden="1"/>
    </xf>
    <xf numFmtId="0" fontId="9" fillId="0" borderId="74" xfId="0" applyFont="1" applyBorder="1" applyAlignment="1" applyProtection="1">
      <alignment horizontal="center" vertical="center"/>
      <protection hidden="1"/>
    </xf>
    <xf numFmtId="0" fontId="9" fillId="0" borderId="38" xfId="0" applyFont="1" applyBorder="1" applyAlignment="1" applyProtection="1">
      <alignment horizontal="center" vertical="center"/>
      <protection hidden="1"/>
    </xf>
    <xf numFmtId="0" fontId="24" fillId="0" borderId="0" xfId="0" applyFont="1" applyProtection="1">
      <alignment vertical="center"/>
      <protection hidden="1"/>
    </xf>
    <xf numFmtId="0" fontId="0" fillId="0" borderId="0" xfId="0" applyFont="1" applyAlignment="1" applyProtection="1">
      <alignment horizontal="center" vertical="center" shrinkToFit="1"/>
      <protection hidden="1"/>
    </xf>
    <xf numFmtId="0" fontId="24" fillId="0" borderId="0" xfId="0" applyFont="1" applyAlignment="1" applyProtection="1">
      <alignment horizontal="center" vertical="center"/>
      <protection hidden="1"/>
    </xf>
    <xf numFmtId="0" fontId="24" fillId="0" borderId="86" xfId="0" applyFont="1" applyBorder="1" applyAlignment="1" applyProtection="1">
      <alignment horizontal="center" vertical="center"/>
      <protection hidden="1"/>
    </xf>
    <xf numFmtId="0" fontId="15" fillId="0" borderId="9" xfId="0" applyFont="1" applyBorder="1" applyAlignment="1" applyProtection="1">
      <alignment horizontal="center" vertical="center" wrapText="1" shrinkToFit="1"/>
      <protection hidden="1"/>
    </xf>
    <xf numFmtId="0" fontId="37" fillId="0" borderId="21" xfId="0" applyFont="1" applyBorder="1" applyAlignment="1" applyProtection="1">
      <alignment horizontal="center" vertical="center" wrapText="1" shrinkToFit="1"/>
      <protection hidden="1"/>
    </xf>
    <xf numFmtId="0" fontId="37" fillId="0" borderId="12" xfId="0" applyFont="1" applyBorder="1" applyAlignment="1" applyProtection="1">
      <alignment horizontal="center" vertical="center" wrapText="1" shrinkToFit="1"/>
      <protection hidden="1"/>
    </xf>
    <xf numFmtId="0" fontId="37" fillId="0" borderId="91" xfId="0" applyFont="1" applyBorder="1" applyAlignment="1" applyProtection="1">
      <alignment horizontal="center" vertical="center" wrapText="1" shrinkToFit="1"/>
      <protection hidden="1"/>
    </xf>
    <xf numFmtId="0" fontId="16" fillId="0" borderId="20" xfId="0" applyFont="1" applyBorder="1" applyAlignment="1" applyProtection="1">
      <alignment horizontal="left" vertical="center" wrapText="1" shrinkToFit="1"/>
      <protection hidden="1"/>
    </xf>
    <xf numFmtId="0" fontId="16" fillId="0" borderId="21" xfId="0" applyFont="1" applyBorder="1" applyAlignment="1" applyProtection="1">
      <alignment horizontal="left" vertical="center" wrapText="1" shrinkToFit="1"/>
      <protection hidden="1"/>
    </xf>
    <xf numFmtId="0" fontId="16" fillId="0" borderId="22" xfId="0" applyFont="1" applyBorder="1" applyAlignment="1" applyProtection="1">
      <alignment horizontal="left" vertical="center" wrapText="1" shrinkToFit="1"/>
      <protection hidden="1"/>
    </xf>
    <xf numFmtId="0" fontId="16" fillId="0" borderId="90" xfId="0" applyFont="1" applyBorder="1" applyAlignment="1" applyProtection="1">
      <alignment horizontal="left" vertical="center" wrapText="1" shrinkToFit="1"/>
      <protection hidden="1"/>
    </xf>
    <xf numFmtId="0" fontId="16" fillId="0" borderId="91" xfId="0" applyFont="1" applyBorder="1" applyAlignment="1" applyProtection="1">
      <alignment horizontal="left" vertical="center" wrapText="1" shrinkToFit="1"/>
      <protection hidden="1"/>
    </xf>
    <xf numFmtId="0" fontId="16" fillId="0" borderId="13" xfId="0" applyFont="1" applyBorder="1" applyAlignment="1" applyProtection="1">
      <alignment horizontal="left" vertical="center" wrapText="1" shrinkToFit="1"/>
      <protection hidden="1"/>
    </xf>
    <xf numFmtId="0" fontId="12" fillId="0" borderId="87" xfId="0" applyFont="1" applyBorder="1" applyAlignment="1" applyProtection="1">
      <alignment horizontal="center" vertical="center" shrinkToFit="1"/>
      <protection hidden="1"/>
    </xf>
    <xf numFmtId="0" fontId="12" fillId="0" borderId="89" xfId="0" applyFont="1" applyBorder="1" applyAlignment="1" applyProtection="1">
      <alignment horizontal="center" vertical="center" shrinkToFit="1"/>
      <protection hidden="1"/>
    </xf>
    <xf numFmtId="0" fontId="12" fillId="0" borderId="20" xfId="0" applyFont="1" applyBorder="1" applyAlignment="1" applyProtection="1">
      <alignment horizontal="center" vertical="center" shrinkToFit="1"/>
      <protection hidden="1"/>
    </xf>
    <xf numFmtId="0" fontId="12" fillId="0" borderId="21" xfId="0" applyFont="1" applyBorder="1" applyAlignment="1" applyProtection="1">
      <alignment horizontal="center" vertical="center" shrinkToFit="1"/>
      <protection hidden="1"/>
    </xf>
    <xf numFmtId="0" fontId="12" fillId="0" borderId="22" xfId="0" applyFont="1" applyBorder="1" applyAlignment="1" applyProtection="1">
      <alignment horizontal="center" vertical="center" shrinkToFit="1"/>
      <protection hidden="1"/>
    </xf>
    <xf numFmtId="0" fontId="12" fillId="0" borderId="90" xfId="0" applyFont="1" applyBorder="1" applyAlignment="1" applyProtection="1">
      <alignment horizontal="center" vertical="center" shrinkToFit="1"/>
      <protection hidden="1"/>
    </xf>
    <xf numFmtId="0" fontId="12" fillId="0" borderId="91" xfId="0" applyFont="1" applyBorder="1" applyAlignment="1" applyProtection="1">
      <alignment horizontal="center" vertical="center" shrinkToFit="1"/>
      <protection hidden="1"/>
    </xf>
    <xf numFmtId="0" fontId="12" fillId="0" borderId="13" xfId="0" applyFont="1" applyBorder="1" applyAlignment="1" applyProtection="1">
      <alignment horizontal="center" vertical="center" shrinkToFit="1"/>
      <protection hidden="1"/>
    </xf>
    <xf numFmtId="0" fontId="10" fillId="0" borderId="20" xfId="0" applyFont="1" applyBorder="1" applyAlignment="1" applyProtection="1">
      <alignment horizontal="center" vertical="center" shrinkToFit="1"/>
      <protection hidden="1"/>
    </xf>
    <xf numFmtId="0" fontId="10" fillId="0" borderId="21" xfId="0" applyFont="1" applyBorder="1" applyAlignment="1" applyProtection="1">
      <alignment horizontal="center" vertical="center" shrinkToFit="1"/>
      <protection hidden="1"/>
    </xf>
    <xf numFmtId="0" fontId="10" fillId="0" borderId="90" xfId="0" applyFont="1" applyBorder="1" applyAlignment="1" applyProtection="1">
      <alignment horizontal="center" vertical="center" shrinkToFit="1"/>
      <protection hidden="1"/>
    </xf>
    <xf numFmtId="0" fontId="10" fillId="0" borderId="91" xfId="0" applyFont="1" applyBorder="1" applyAlignment="1" applyProtection="1">
      <alignment horizontal="center" vertical="center" shrinkToFit="1"/>
      <protection hidden="1"/>
    </xf>
    <xf numFmtId="0" fontId="38" fillId="0" borderId="20" xfId="0" applyFont="1" applyBorder="1" applyAlignment="1" applyProtection="1">
      <alignment horizontal="center" vertical="center"/>
      <protection hidden="1"/>
    </xf>
    <xf numFmtId="0" fontId="38" fillId="0" borderId="22" xfId="0" applyFont="1" applyBorder="1" applyAlignment="1" applyProtection="1">
      <alignment horizontal="center" vertical="center"/>
      <protection hidden="1"/>
    </xf>
    <xf numFmtId="0" fontId="38" fillId="0" borderId="90" xfId="0" applyFont="1" applyBorder="1" applyAlignment="1" applyProtection="1">
      <alignment horizontal="center" vertical="center"/>
      <protection hidden="1"/>
    </xf>
    <xf numFmtId="0" fontId="38" fillId="0" borderId="13" xfId="0" applyFont="1" applyBorder="1" applyAlignment="1" applyProtection="1">
      <alignment horizontal="center" vertical="center"/>
      <protection hidden="1"/>
    </xf>
    <xf numFmtId="0" fontId="38" fillId="0" borderId="14" xfId="0" applyFont="1" applyBorder="1" applyAlignment="1" applyProtection="1">
      <alignment horizontal="center" vertical="center"/>
      <protection hidden="1"/>
    </xf>
    <xf numFmtId="0" fontId="38" fillId="0" borderId="11" xfId="0" applyFont="1" applyBorder="1" applyAlignment="1" applyProtection="1">
      <alignment horizontal="center" vertical="center"/>
      <protection hidden="1"/>
    </xf>
    <xf numFmtId="0" fontId="38" fillId="0" borderId="92" xfId="0" applyFont="1" applyBorder="1" applyAlignment="1" applyProtection="1">
      <alignment horizontal="center" vertical="center" wrapText="1"/>
      <protection hidden="1"/>
    </xf>
    <xf numFmtId="0" fontId="38" fillId="0" borderId="0" xfId="0" applyFont="1" applyBorder="1" applyAlignment="1" applyProtection="1">
      <alignment horizontal="center" vertical="center" wrapText="1"/>
      <protection hidden="1"/>
    </xf>
    <xf numFmtId="0" fontId="38" fillId="0" borderId="10" xfId="0" applyFont="1" applyBorder="1" applyAlignment="1" applyProtection="1">
      <alignment horizontal="center" vertical="center" wrapText="1"/>
      <protection hidden="1"/>
    </xf>
    <xf numFmtId="0" fontId="15" fillId="0" borderId="74" xfId="0" applyFont="1" applyBorder="1" applyAlignment="1" applyProtection="1">
      <alignment horizontal="center" vertical="center" shrinkToFit="1"/>
      <protection hidden="1"/>
    </xf>
    <xf numFmtId="0" fontId="37" fillId="0" borderId="11" xfId="0" applyFont="1" applyBorder="1" applyAlignment="1" applyProtection="1">
      <alignment horizontal="center" vertical="center" shrinkToFit="1"/>
      <protection hidden="1"/>
    </xf>
    <xf numFmtId="0" fontId="16" fillId="0" borderId="14" xfId="0" applyFont="1" applyBorder="1" applyAlignment="1" applyProtection="1">
      <alignment horizontal="center" vertical="center"/>
      <protection hidden="1"/>
    </xf>
    <xf numFmtId="0" fontId="16" fillId="0" borderId="38" xfId="0" applyFont="1" applyBorder="1" applyAlignment="1" applyProtection="1">
      <alignment horizontal="center" vertical="center"/>
      <protection hidden="1"/>
    </xf>
    <xf numFmtId="0" fontId="16" fillId="0" borderId="40" xfId="0" applyFont="1" applyBorder="1" applyAlignment="1" applyProtection="1">
      <alignment horizontal="center" vertical="center"/>
      <protection hidden="1"/>
    </xf>
    <xf numFmtId="0" fontId="12" fillId="0" borderId="74" xfId="0" applyFont="1" applyBorder="1" applyAlignment="1" applyProtection="1">
      <alignment horizontal="center" vertical="center" shrinkToFit="1"/>
      <protection hidden="1"/>
    </xf>
    <xf numFmtId="0" fontId="41" fillId="0" borderId="11" xfId="0" applyFont="1" applyBorder="1" applyAlignment="1" applyProtection="1">
      <alignment horizontal="center" vertical="center" shrinkToFit="1"/>
      <protection hidden="1"/>
    </xf>
    <xf numFmtId="0" fontId="15" fillId="0" borderId="14" xfId="0" applyFont="1" applyBorder="1" applyAlignment="1" applyProtection="1">
      <alignment horizontal="center" vertical="center" shrinkToFit="1"/>
      <protection hidden="1"/>
    </xf>
    <xf numFmtId="0" fontId="15" fillId="0" borderId="38" xfId="0" applyFont="1" applyBorder="1" applyAlignment="1" applyProtection="1">
      <alignment horizontal="center" vertical="center" shrinkToFit="1"/>
      <protection hidden="1"/>
    </xf>
    <xf numFmtId="0" fontId="15" fillId="0" borderId="40" xfId="0" applyFont="1" applyBorder="1" applyAlignment="1" applyProtection="1">
      <alignment horizontal="center" vertical="center" shrinkToFit="1"/>
      <protection hidden="1"/>
    </xf>
    <xf numFmtId="0" fontId="38" fillId="0" borderId="38" xfId="0" applyFont="1" applyBorder="1" applyAlignment="1" applyProtection="1">
      <alignment horizontal="center" vertical="center"/>
      <protection hidden="1"/>
    </xf>
    <xf numFmtId="0" fontId="38" fillId="0" borderId="40" xfId="0" applyFont="1" applyBorder="1" applyAlignment="1" applyProtection="1">
      <alignment horizontal="center" vertical="center"/>
      <protection hidden="1"/>
    </xf>
    <xf numFmtId="0" fontId="38" fillId="0" borderId="21" xfId="0" applyFont="1" applyBorder="1" applyAlignment="1" applyProtection="1">
      <alignment horizontal="center" vertical="center"/>
      <protection hidden="1"/>
    </xf>
    <xf numFmtId="0" fontId="38" fillId="0" borderId="52" xfId="0" applyFont="1" applyBorder="1" applyAlignment="1" applyProtection="1">
      <alignment horizontal="center" vertical="center"/>
      <protection hidden="1"/>
    </xf>
    <xf numFmtId="0" fontId="38" fillId="0" borderId="91" xfId="0" applyFont="1" applyBorder="1" applyAlignment="1" applyProtection="1">
      <alignment horizontal="center" vertical="center"/>
      <protection hidden="1"/>
    </xf>
    <xf numFmtId="0" fontId="38" fillId="0" borderId="51" xfId="0" applyFont="1" applyBorder="1" applyAlignment="1" applyProtection="1">
      <alignment horizontal="center" vertical="center"/>
      <protection hidden="1"/>
    </xf>
    <xf numFmtId="0" fontId="40" fillId="0" borderId="90" xfId="0" applyFont="1" applyBorder="1" applyAlignment="1" applyProtection="1">
      <alignment horizontal="center" vertical="center" wrapText="1"/>
      <protection hidden="1"/>
    </xf>
    <xf numFmtId="0" fontId="40" fillId="0" borderId="91" xfId="0" applyFont="1" applyBorder="1" applyAlignment="1" applyProtection="1">
      <alignment horizontal="center" vertical="center" wrapText="1"/>
      <protection hidden="1"/>
    </xf>
    <xf numFmtId="0" fontId="38" fillId="0" borderId="91" xfId="0" applyFont="1" applyBorder="1" applyAlignment="1" applyProtection="1">
      <alignment horizontal="center" vertical="center" wrapText="1"/>
      <protection hidden="1"/>
    </xf>
    <xf numFmtId="0" fontId="38" fillId="0" borderId="13" xfId="0" applyFont="1" applyBorder="1" applyAlignment="1" applyProtection="1">
      <alignment horizontal="center" vertical="center" wrapText="1"/>
      <protection hidden="1"/>
    </xf>
    <xf numFmtId="0" fontId="9" fillId="0" borderId="63" xfId="0" applyFont="1" applyBorder="1" applyAlignment="1" applyProtection="1">
      <alignment horizontal="center" shrinkToFit="1"/>
      <protection hidden="1"/>
    </xf>
    <xf numFmtId="0" fontId="0" fillId="0" borderId="23" xfId="0" applyBorder="1">
      <alignment vertical="center"/>
    </xf>
    <xf numFmtId="0" fontId="9" fillId="0" borderId="87" xfId="0" applyFont="1" applyBorder="1" applyAlignment="1" applyProtection="1">
      <alignment horizontal="center" vertical="center"/>
      <protection hidden="1"/>
    </xf>
    <xf numFmtId="0" fontId="9" fillId="0" borderId="88" xfId="0" applyFont="1" applyBorder="1" applyAlignment="1" applyProtection="1">
      <alignment horizontal="center" vertical="center"/>
      <protection hidden="1"/>
    </xf>
    <xf numFmtId="0" fontId="9" fillId="0" borderId="89" xfId="0" applyFont="1" applyBorder="1" applyAlignment="1" applyProtection="1">
      <alignment horizontal="center" vertical="center"/>
      <protection hidden="1"/>
    </xf>
    <xf numFmtId="0" fontId="38" fillId="0" borderId="21" xfId="0" applyFont="1" applyBorder="1" applyAlignment="1" applyProtection="1">
      <alignment horizontal="left" vertical="center"/>
      <protection hidden="1"/>
    </xf>
    <xf numFmtId="0" fontId="12" fillId="0" borderId="9" xfId="0" applyFont="1" applyBorder="1" applyAlignment="1" applyProtection="1">
      <alignment horizontal="center" vertical="center" wrapText="1" shrinkToFit="1"/>
      <protection hidden="1"/>
    </xf>
    <xf numFmtId="0" fontId="41" fillId="0" borderId="22" xfId="0" applyFont="1" applyBorder="1" applyAlignment="1" applyProtection="1">
      <alignment horizontal="center" vertical="center" shrinkToFit="1"/>
      <protection hidden="1"/>
    </xf>
    <xf numFmtId="0" fontId="41" fillId="0" borderId="12" xfId="0" applyFont="1" applyBorder="1" applyAlignment="1" applyProtection="1">
      <alignment horizontal="center" vertical="center" shrinkToFit="1"/>
      <protection hidden="1"/>
    </xf>
    <xf numFmtId="0" fontId="41" fillId="0" borderId="13" xfId="0" applyFont="1" applyBorder="1" applyAlignment="1" applyProtection="1">
      <alignment horizontal="center" vertical="center" shrinkToFit="1"/>
      <protection hidden="1"/>
    </xf>
    <xf numFmtId="0" fontId="12" fillId="0" borderId="14" xfId="0" applyFont="1" applyBorder="1" applyAlignment="1" applyProtection="1">
      <alignment horizontal="center" vertical="center" shrinkToFit="1"/>
      <protection hidden="1"/>
    </xf>
    <xf numFmtId="0" fontId="12" fillId="0" borderId="38" xfId="0" applyFont="1" applyBorder="1" applyAlignment="1" applyProtection="1">
      <alignment horizontal="center" vertical="center" shrinkToFit="1"/>
      <protection hidden="1"/>
    </xf>
    <xf numFmtId="0" fontId="18" fillId="0" borderId="38" xfId="0" applyFont="1" applyBorder="1" applyAlignment="1" applyProtection="1">
      <alignment horizontal="center" vertical="center"/>
      <protection hidden="1"/>
    </xf>
    <xf numFmtId="0" fontId="18" fillId="0" borderId="11" xfId="0" applyFont="1" applyBorder="1" applyAlignment="1" applyProtection="1">
      <alignment horizontal="center" vertical="center"/>
      <protection hidden="1"/>
    </xf>
    <xf numFmtId="0" fontId="16" fillId="0" borderId="9" xfId="0" applyFont="1" applyBorder="1" applyAlignment="1" applyProtection="1">
      <alignment horizontal="center" vertical="center"/>
      <protection hidden="1"/>
    </xf>
    <xf numFmtId="0" fontId="43" fillId="0" borderId="22" xfId="0" applyFont="1" applyBorder="1" applyAlignment="1" applyProtection="1">
      <alignment horizontal="center" vertical="center"/>
      <protection hidden="1"/>
    </xf>
    <xf numFmtId="0" fontId="43" fillId="0" borderId="12" xfId="0" applyFont="1" applyBorder="1" applyAlignment="1" applyProtection="1">
      <alignment horizontal="center" vertical="center"/>
      <protection hidden="1"/>
    </xf>
    <xf numFmtId="0" fontId="43" fillId="0" borderId="13" xfId="0" applyFont="1" applyBorder="1" applyAlignment="1" applyProtection="1">
      <alignment horizontal="center" vertical="center"/>
      <protection hidden="1"/>
    </xf>
    <xf numFmtId="0" fontId="12" fillId="0" borderId="64" xfId="0" applyFont="1" applyBorder="1" applyAlignment="1" applyProtection="1">
      <alignment horizontal="center" vertical="center"/>
      <protection hidden="1"/>
    </xf>
    <xf numFmtId="0" fontId="12" fillId="0" borderId="16" xfId="0" applyFont="1" applyBorder="1" applyAlignment="1" applyProtection="1">
      <alignment horizontal="center" vertical="center"/>
      <protection hidden="1"/>
    </xf>
    <xf numFmtId="0" fontId="12" fillId="0" borderId="112" xfId="0" applyFont="1" applyBorder="1" applyAlignment="1" applyProtection="1">
      <alignment horizontal="center" vertical="center"/>
      <protection hidden="1"/>
    </xf>
    <xf numFmtId="0" fontId="35" fillId="0" borderId="21" xfId="0" applyFont="1" applyBorder="1" applyAlignment="1" applyProtection="1">
      <alignment horizontal="center" vertical="center" shrinkToFit="1"/>
      <protection hidden="1"/>
    </xf>
    <xf numFmtId="0" fontId="35" fillId="0" borderId="52" xfId="0" applyFont="1" applyBorder="1" applyAlignment="1" applyProtection="1">
      <alignment horizontal="center" vertical="center" shrinkToFit="1"/>
      <protection hidden="1"/>
    </xf>
    <xf numFmtId="0" fontId="35" fillId="0" borderId="91" xfId="0" applyFont="1" applyBorder="1" applyAlignment="1" applyProtection="1">
      <alignment horizontal="center" vertical="center" shrinkToFit="1"/>
      <protection hidden="1"/>
    </xf>
    <xf numFmtId="0" fontId="35" fillId="0" borderId="51" xfId="0" applyFont="1" applyBorder="1" applyAlignment="1" applyProtection="1">
      <alignment horizontal="center" vertical="center" shrinkToFit="1"/>
      <protection hidden="1"/>
    </xf>
    <xf numFmtId="0" fontId="16" fillId="0" borderId="90" xfId="0" applyFont="1" applyBorder="1" applyAlignment="1" applyProtection="1">
      <alignment horizontal="center" vertical="center"/>
      <protection hidden="1"/>
    </xf>
    <xf numFmtId="0" fontId="16" fillId="0" borderId="91" xfId="0" applyFont="1" applyBorder="1" applyAlignment="1" applyProtection="1">
      <alignment horizontal="center" vertical="center"/>
      <protection hidden="1"/>
    </xf>
    <xf numFmtId="0" fontId="16" fillId="0" borderId="113" xfId="0" applyFont="1" applyBorder="1" applyAlignment="1" applyProtection="1">
      <alignment horizontal="center" vertical="center"/>
      <protection hidden="1"/>
    </xf>
    <xf numFmtId="0" fontId="12" fillId="0" borderId="20" xfId="0" applyFont="1" applyBorder="1" applyAlignment="1" applyProtection="1">
      <alignment horizontal="center" vertical="center"/>
      <protection hidden="1"/>
    </xf>
    <xf numFmtId="0" fontId="12" fillId="0" borderId="21" xfId="0" applyFont="1" applyBorder="1" applyAlignment="1" applyProtection="1">
      <alignment horizontal="center" vertical="center"/>
      <protection hidden="1"/>
    </xf>
    <xf numFmtId="0" fontId="12" fillId="0" borderId="110" xfId="0" applyFont="1" applyBorder="1" applyAlignment="1" applyProtection="1">
      <alignment horizontal="center" vertical="center"/>
      <protection hidden="1"/>
    </xf>
    <xf numFmtId="0" fontId="16" fillId="0" borderId="66" xfId="0" applyFont="1" applyBorder="1" applyAlignment="1" applyProtection="1">
      <alignment horizontal="center" vertical="center"/>
      <protection hidden="1"/>
    </xf>
    <xf numFmtId="0" fontId="16" fillId="0" borderId="37" xfId="0" applyFont="1" applyBorder="1" applyAlignment="1" applyProtection="1">
      <alignment horizontal="center" vertical="center"/>
      <protection hidden="1"/>
    </xf>
    <xf numFmtId="0" fontId="16" fillId="0" borderId="111" xfId="0" applyFont="1" applyBorder="1" applyAlignment="1" applyProtection="1">
      <alignment horizontal="center" vertical="center"/>
      <protection hidden="1"/>
    </xf>
    <xf numFmtId="0" fontId="35" fillId="0" borderId="24" xfId="0" applyFont="1" applyBorder="1" applyAlignment="1" applyProtection="1">
      <alignment horizontal="center" vertical="center"/>
      <protection hidden="1"/>
    </xf>
    <xf numFmtId="0" fontId="38" fillId="0" borderId="10" xfId="0" applyFont="1" applyBorder="1" applyAlignment="1" applyProtection="1">
      <alignment horizontal="center" vertical="center"/>
      <protection hidden="1"/>
    </xf>
    <xf numFmtId="0" fontId="10" fillId="0" borderId="18" xfId="0" applyFont="1" applyBorder="1" applyAlignment="1" applyProtection="1">
      <alignment horizontal="center" vertical="center" shrinkToFit="1"/>
      <protection hidden="1"/>
    </xf>
    <xf numFmtId="0" fontId="10" fillId="0" borderId="19" xfId="0" applyFont="1" applyBorder="1" applyAlignment="1" applyProtection="1">
      <alignment horizontal="center" vertical="center" shrinkToFit="1"/>
      <protection hidden="1"/>
    </xf>
    <xf numFmtId="0" fontId="10" fillId="0" borderId="44" xfId="0" applyFont="1" applyBorder="1" applyAlignment="1" applyProtection="1">
      <alignment horizontal="center" vertical="center" shrinkToFit="1"/>
      <protection hidden="1"/>
    </xf>
    <xf numFmtId="0" fontId="14" fillId="0" borderId="66" xfId="0" applyFont="1" applyBorder="1" applyAlignment="1" applyProtection="1">
      <alignment horizontal="center" vertical="center" shrinkToFit="1"/>
      <protection hidden="1"/>
    </xf>
    <xf numFmtId="0" fontId="14" fillId="0" borderId="37" xfId="0" applyFont="1" applyBorder="1" applyAlignment="1" applyProtection="1">
      <alignment horizontal="center" vertical="center" shrinkToFit="1"/>
      <protection hidden="1"/>
    </xf>
    <xf numFmtId="0" fontId="14" fillId="0" borderId="67" xfId="0" applyFont="1" applyBorder="1" applyAlignment="1" applyProtection="1">
      <alignment horizontal="center" vertical="center" shrinkToFit="1"/>
      <protection hidden="1"/>
    </xf>
    <xf numFmtId="0" fontId="35" fillId="0" borderId="14" xfId="0" applyFont="1" applyBorder="1" applyAlignment="1" applyProtection="1">
      <alignment horizontal="center" vertical="center"/>
      <protection hidden="1"/>
    </xf>
    <xf numFmtId="0" fontId="35" fillId="0" borderId="38" xfId="0" applyFont="1" applyBorder="1" applyAlignment="1" applyProtection="1">
      <alignment horizontal="center" vertical="center"/>
      <protection hidden="1"/>
    </xf>
    <xf numFmtId="0" fontId="35" fillId="0" borderId="40" xfId="0" applyFont="1" applyBorder="1" applyAlignment="1" applyProtection="1">
      <alignment horizontal="center" vertical="center"/>
      <protection hidden="1"/>
    </xf>
    <xf numFmtId="0" fontId="13" fillId="0" borderId="64" xfId="0" applyFont="1" applyBorder="1" applyAlignment="1" applyProtection="1">
      <alignment horizontal="center" vertical="center" shrinkToFit="1"/>
      <protection hidden="1"/>
    </xf>
    <xf numFmtId="0" fontId="13" fillId="0" borderId="16" xfId="0" applyFont="1" applyBorder="1" applyAlignment="1" applyProtection="1">
      <alignment horizontal="center" vertical="center" shrinkToFit="1"/>
      <protection hidden="1"/>
    </xf>
    <xf numFmtId="0" fontId="13" fillId="0" borderId="53" xfId="0" applyFont="1" applyBorder="1" applyAlignment="1" applyProtection="1">
      <alignment horizontal="center" vertical="center" shrinkToFit="1"/>
      <protection hidden="1"/>
    </xf>
    <xf numFmtId="0" fontId="16" fillId="0" borderId="14" xfId="0" applyFont="1" applyBorder="1" applyAlignment="1" applyProtection="1">
      <alignment horizontal="center" vertical="center" wrapText="1" shrinkToFit="1"/>
      <protection hidden="1"/>
    </xf>
    <xf numFmtId="0" fontId="16" fillId="0" borderId="38" xfId="0" applyFont="1" applyBorder="1" applyAlignment="1" applyProtection="1">
      <alignment horizontal="center" vertical="center" wrapText="1" shrinkToFit="1"/>
      <protection hidden="1"/>
    </xf>
    <xf numFmtId="0" fontId="16" fillId="0" borderId="14" xfId="0" applyFont="1" applyBorder="1" applyAlignment="1" applyProtection="1">
      <alignment horizontal="right" vertical="center" shrinkToFit="1"/>
      <protection hidden="1"/>
    </xf>
    <xf numFmtId="0" fontId="16" fillId="0" borderId="38" xfId="0" applyFont="1" applyBorder="1" applyAlignment="1" applyProtection="1">
      <alignment horizontal="right" vertical="center" shrinkToFit="1"/>
      <protection hidden="1"/>
    </xf>
    <xf numFmtId="179" fontId="35" fillId="0" borderId="38" xfId="0" applyNumberFormat="1" applyFont="1" applyBorder="1" applyAlignment="1" applyProtection="1">
      <alignment horizontal="left" vertical="center"/>
      <protection hidden="1"/>
    </xf>
    <xf numFmtId="179" fontId="35" fillId="0" borderId="11" xfId="0" applyNumberFormat="1" applyFont="1" applyBorder="1" applyAlignment="1" applyProtection="1">
      <alignment horizontal="left" vertical="center"/>
      <protection hidden="1"/>
    </xf>
    <xf numFmtId="180" fontId="35" fillId="0" borderId="14" xfId="0" applyNumberFormat="1" applyFont="1" applyBorder="1" applyAlignment="1" applyProtection="1">
      <alignment horizontal="center" vertical="center"/>
      <protection hidden="1"/>
    </xf>
    <xf numFmtId="180" fontId="35" fillId="0" borderId="11" xfId="0" applyNumberFormat="1" applyFont="1" applyBorder="1" applyAlignment="1" applyProtection="1">
      <alignment horizontal="center" vertical="center"/>
      <protection hidden="1"/>
    </xf>
    <xf numFmtId="0" fontId="13" fillId="0" borderId="14" xfId="0" applyFont="1" applyBorder="1" applyAlignment="1" applyProtection="1">
      <alignment horizontal="center" vertical="center" shrinkToFit="1"/>
      <protection hidden="1"/>
    </xf>
    <xf numFmtId="0" fontId="13" fillId="0" borderId="38" xfId="0" applyFont="1" applyBorder="1" applyAlignment="1" applyProtection="1">
      <alignment horizontal="center" vertical="center" shrinkToFit="1"/>
      <protection hidden="1"/>
    </xf>
    <xf numFmtId="0" fontId="13" fillId="0" borderId="11" xfId="0" applyFont="1" applyBorder="1" applyAlignment="1" applyProtection="1">
      <alignment horizontal="center" vertical="center" shrinkToFit="1"/>
      <protection hidden="1"/>
    </xf>
    <xf numFmtId="0" fontId="9" fillId="0" borderId="14" xfId="0" applyFont="1" applyBorder="1" applyAlignment="1" applyProtection="1">
      <alignment horizontal="center" vertical="center"/>
      <protection hidden="1"/>
    </xf>
    <xf numFmtId="0" fontId="44" fillId="0" borderId="38" xfId="0" applyFont="1" applyBorder="1" applyAlignment="1" applyProtection="1">
      <alignment horizontal="center" vertical="center"/>
      <protection hidden="1"/>
    </xf>
    <xf numFmtId="0" fontId="44" fillId="0" borderId="11" xfId="0" applyFont="1" applyBorder="1" applyAlignment="1" applyProtection="1">
      <alignment horizontal="center" vertical="center"/>
      <protection hidden="1"/>
    </xf>
    <xf numFmtId="0" fontId="42" fillId="0" borderId="0" xfId="0" applyFont="1" applyAlignment="1" applyProtection="1">
      <alignment horizontal="center" vertical="center" shrinkToFit="1"/>
      <protection hidden="1"/>
    </xf>
    <xf numFmtId="0" fontId="35" fillId="0" borderId="73" xfId="0" applyFont="1" applyBorder="1" applyAlignment="1" applyProtection="1">
      <alignment horizontal="center" vertical="center" shrinkToFit="1"/>
      <protection hidden="1"/>
    </xf>
    <xf numFmtId="0" fontId="38" fillId="0" borderId="94" xfId="0" applyFont="1" applyBorder="1" applyAlignment="1" applyProtection="1">
      <alignment horizontal="center" vertical="center" shrinkToFit="1"/>
      <protection hidden="1"/>
    </xf>
    <xf numFmtId="0" fontId="35" fillId="0" borderId="93" xfId="0" applyFont="1" applyBorder="1" applyAlignment="1" applyProtection="1">
      <alignment horizontal="center" vertical="center"/>
      <protection hidden="1"/>
    </xf>
    <xf numFmtId="0" fontId="35" fillId="0" borderId="7" xfId="0" applyFont="1" applyBorder="1" applyAlignment="1" applyProtection="1">
      <alignment horizontal="center" vertical="center"/>
      <protection hidden="1"/>
    </xf>
    <xf numFmtId="0" fontId="35" fillId="0" borderId="7" xfId="0" applyFont="1" applyBorder="1" applyAlignment="1" applyProtection="1">
      <alignment horizontal="left" vertical="center"/>
      <protection hidden="1"/>
    </xf>
    <xf numFmtId="0" fontId="38" fillId="0" borderId="7" xfId="0" applyFont="1" applyBorder="1" applyAlignment="1" applyProtection="1">
      <alignment horizontal="left" vertical="center"/>
      <protection hidden="1"/>
    </xf>
    <xf numFmtId="0" fontId="38" fillId="0" borderId="94" xfId="0" applyFont="1" applyBorder="1" applyAlignment="1" applyProtection="1">
      <alignment horizontal="left" vertical="center"/>
      <protection hidden="1"/>
    </xf>
    <xf numFmtId="0" fontId="38" fillId="0" borderId="93" xfId="0" applyFont="1" applyBorder="1" applyAlignment="1" applyProtection="1">
      <alignment horizontal="center" vertical="center"/>
      <protection hidden="1"/>
    </xf>
    <xf numFmtId="0" fontId="38" fillId="0" borderId="7" xfId="0" applyFont="1" applyBorder="1" applyAlignment="1" applyProtection="1">
      <alignment horizontal="center" vertical="center"/>
      <protection hidden="1"/>
    </xf>
    <xf numFmtId="0" fontId="38" fillId="0" borderId="94" xfId="0" applyFont="1" applyBorder="1" applyAlignment="1" applyProtection="1">
      <alignment horizontal="center" vertical="center"/>
      <protection hidden="1"/>
    </xf>
    <xf numFmtId="0" fontId="38" fillId="0" borderId="93" xfId="0" applyFont="1" applyBorder="1" applyAlignment="1" applyProtection="1">
      <alignment horizontal="right" vertical="center"/>
      <protection hidden="1"/>
    </xf>
    <xf numFmtId="0" fontId="38" fillId="0" borderId="7" xfId="0" applyFont="1" applyBorder="1" applyAlignment="1" applyProtection="1">
      <alignment horizontal="right" vertical="center"/>
      <protection hidden="1"/>
    </xf>
    <xf numFmtId="0" fontId="44" fillId="0" borderId="14" xfId="0" applyFont="1" applyBorder="1" applyAlignment="1" applyProtection="1">
      <alignment horizontal="center" vertical="center"/>
      <protection hidden="1"/>
    </xf>
    <xf numFmtId="0" fontId="9" fillId="0" borderId="14" xfId="0" applyFont="1" applyBorder="1" applyAlignment="1" applyProtection="1">
      <alignment horizontal="center" vertical="center" shrinkToFit="1"/>
      <protection hidden="1"/>
    </xf>
    <xf numFmtId="0" fontId="44" fillId="0" borderId="38" xfId="0" applyFont="1" applyBorder="1" applyAlignment="1" applyProtection="1">
      <alignment horizontal="center" vertical="center" shrinkToFit="1"/>
      <protection hidden="1"/>
    </xf>
    <xf numFmtId="0" fontId="44" fillId="0" borderId="40" xfId="0" applyFont="1" applyBorder="1" applyAlignment="1" applyProtection="1">
      <alignment horizontal="center" vertical="center" shrinkToFit="1"/>
      <protection hidden="1"/>
    </xf>
    <xf numFmtId="0" fontId="16" fillId="0" borderId="20" xfId="0" applyFont="1" applyBorder="1" applyAlignment="1" applyProtection="1">
      <alignment horizontal="center" vertical="center" wrapText="1" shrinkToFit="1"/>
      <protection hidden="1"/>
    </xf>
    <xf numFmtId="0" fontId="16" fillId="0" borderId="21" xfId="0" applyFont="1" applyBorder="1" applyAlignment="1" applyProtection="1">
      <alignment horizontal="center" vertical="center" wrapText="1" shrinkToFit="1"/>
      <protection hidden="1"/>
    </xf>
    <xf numFmtId="0" fontId="16" fillId="0" borderId="22" xfId="0" applyFont="1" applyBorder="1" applyAlignment="1" applyProtection="1">
      <alignment horizontal="center" vertical="center" wrapText="1" shrinkToFit="1"/>
      <protection hidden="1"/>
    </xf>
    <xf numFmtId="0" fontId="16" fillId="0" borderId="90" xfId="0" applyFont="1" applyBorder="1" applyAlignment="1" applyProtection="1">
      <alignment horizontal="center" vertical="center" wrapText="1" shrinkToFit="1"/>
      <protection hidden="1"/>
    </xf>
    <xf numFmtId="0" fontId="16" fillId="0" borderId="91" xfId="0" applyFont="1" applyBorder="1" applyAlignment="1" applyProtection="1">
      <alignment horizontal="center" vertical="center" wrapText="1" shrinkToFit="1"/>
      <protection hidden="1"/>
    </xf>
    <xf numFmtId="0" fontId="16" fillId="0" borderId="13" xfId="0" applyFont="1" applyBorder="1" applyAlignment="1" applyProtection="1">
      <alignment horizontal="center" vertical="center" wrapText="1" shrinkToFit="1"/>
      <protection hidden="1"/>
    </xf>
    <xf numFmtId="0" fontId="15" fillId="0" borderId="14" xfId="0" applyFont="1" applyFill="1" applyBorder="1" applyAlignment="1" applyProtection="1">
      <alignment horizontal="center" vertical="center"/>
      <protection hidden="1"/>
    </xf>
    <xf numFmtId="0" fontId="15" fillId="0" borderId="38" xfId="0" applyFont="1" applyFill="1" applyBorder="1" applyAlignment="1" applyProtection="1">
      <alignment horizontal="center" vertical="center"/>
      <protection hidden="1"/>
    </xf>
    <xf numFmtId="0" fontId="15" fillId="0" borderId="40" xfId="0" applyFont="1" applyFill="1" applyBorder="1" applyAlignment="1" applyProtection="1">
      <alignment horizontal="center" vertical="center"/>
      <protection hidden="1"/>
    </xf>
    <xf numFmtId="0" fontId="20" fillId="0" borderId="0" xfId="0" applyFont="1" applyAlignment="1" applyProtection="1">
      <alignment horizontal="center" vertical="center"/>
      <protection hidden="1"/>
    </xf>
    <xf numFmtId="0" fontId="38" fillId="0" borderId="90" xfId="0" applyFont="1" applyBorder="1" applyAlignment="1" applyProtection="1">
      <alignment horizontal="center" vertical="center" wrapText="1"/>
      <protection hidden="1"/>
    </xf>
    <xf numFmtId="0" fontId="15" fillId="0" borderId="14"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5" fillId="0" borderId="40" xfId="0" applyFont="1" applyBorder="1" applyAlignment="1" applyProtection="1">
      <alignment horizontal="center" vertical="center"/>
      <protection hidden="1"/>
    </xf>
    <xf numFmtId="0" fontId="9" fillId="0" borderId="0" xfId="0" applyFont="1" applyBorder="1" applyAlignment="1">
      <alignment horizontal="center" vertical="center"/>
    </xf>
    <xf numFmtId="0" fontId="9" fillId="0" borderId="91" xfId="0" applyFont="1" applyBorder="1" applyAlignment="1">
      <alignment horizontal="center" vertical="center"/>
    </xf>
    <xf numFmtId="0" fontId="9" fillId="0" borderId="39" xfId="0" applyFont="1" applyBorder="1" applyAlignment="1">
      <alignment horizontal="center" vertical="center"/>
    </xf>
    <xf numFmtId="0" fontId="9" fillId="0" borderId="86" xfId="0" applyFont="1" applyBorder="1" applyAlignment="1">
      <alignment horizontal="center" vertical="center"/>
    </xf>
    <xf numFmtId="0" fontId="9" fillId="0" borderId="108" xfId="0" applyFont="1" applyBorder="1" applyAlignment="1">
      <alignment horizontal="center" vertical="center"/>
    </xf>
    <xf numFmtId="0" fontId="9" fillId="0" borderId="109" xfId="0" applyFont="1" applyBorder="1" applyAlignment="1">
      <alignment horizontal="center" vertical="center"/>
    </xf>
    <xf numFmtId="0" fontId="24" fillId="0" borderId="0" xfId="0" applyFont="1" applyBorder="1" applyProtection="1">
      <alignment vertical="center"/>
      <protection hidden="1"/>
    </xf>
    <xf numFmtId="0" fontId="8" fillId="0" borderId="0" xfId="0" applyFont="1" applyBorder="1" applyAlignment="1" applyProtection="1">
      <alignment horizontal="center" vertical="center" shrinkToFit="1"/>
      <protection hidden="1"/>
    </xf>
    <xf numFmtId="0" fontId="8" fillId="0" borderId="104" xfId="0" applyFont="1" applyBorder="1" applyAlignment="1" applyProtection="1">
      <alignment horizontal="center" vertical="center" shrinkToFit="1"/>
      <protection hidden="1"/>
    </xf>
    <xf numFmtId="0" fontId="24" fillId="0" borderId="0" xfId="0" applyFont="1" applyBorder="1" applyAlignment="1" applyProtection="1">
      <alignment horizontal="center" vertical="center"/>
      <protection hidden="1"/>
    </xf>
    <xf numFmtId="0" fontId="35" fillId="0" borderId="14" xfId="0" applyFont="1" applyBorder="1" applyAlignment="1" applyProtection="1">
      <alignment vertical="center"/>
      <protection hidden="1"/>
    </xf>
    <xf numFmtId="0" fontId="35" fillId="0" borderId="38" xfId="0" applyFont="1" applyBorder="1" applyAlignment="1" applyProtection="1">
      <alignment vertical="center"/>
      <protection hidden="1"/>
    </xf>
    <xf numFmtId="0" fontId="38" fillId="0" borderId="74" xfId="0" applyFont="1" applyBorder="1" applyAlignment="1" applyProtection="1">
      <alignment horizontal="center" vertical="center"/>
      <protection hidden="1"/>
    </xf>
    <xf numFmtId="0" fontId="35" fillId="0" borderId="14" xfId="0" applyFont="1" applyBorder="1" applyAlignment="1" applyProtection="1">
      <alignment horizontal="left" vertical="center"/>
      <protection hidden="1"/>
    </xf>
    <xf numFmtId="0" fontId="35" fillId="0" borderId="38" xfId="0" applyFont="1" applyBorder="1" applyAlignment="1" applyProtection="1">
      <alignment horizontal="left" vertical="center"/>
      <protection hidden="1"/>
    </xf>
    <xf numFmtId="0" fontId="35" fillId="0" borderId="20" xfId="0" applyFont="1" applyBorder="1" applyAlignment="1" applyProtection="1">
      <alignment horizontal="center" vertical="center"/>
      <protection hidden="1"/>
    </xf>
    <xf numFmtId="0" fontId="35" fillId="0" borderId="21" xfId="0" applyFont="1" applyBorder="1" applyAlignment="1" applyProtection="1">
      <alignment horizontal="center" vertical="center"/>
      <protection hidden="1"/>
    </xf>
    <xf numFmtId="0" fontId="35" fillId="0" borderId="52" xfId="0" applyFont="1" applyBorder="1" applyAlignment="1" applyProtection="1">
      <alignment horizontal="center" vertical="center"/>
      <protection hidden="1"/>
    </xf>
    <xf numFmtId="0" fontId="35" fillId="0" borderId="90" xfId="0" applyFont="1" applyBorder="1" applyAlignment="1" applyProtection="1">
      <alignment horizontal="center" vertical="center"/>
      <protection hidden="1"/>
    </xf>
    <xf numFmtId="0" fontId="35" fillId="0" borderId="91" xfId="0" applyFont="1" applyBorder="1" applyAlignment="1" applyProtection="1">
      <alignment horizontal="center" vertical="center"/>
      <protection hidden="1"/>
    </xf>
    <xf numFmtId="0" fontId="35" fillId="0" borderId="51" xfId="0" applyFont="1" applyBorder="1" applyAlignment="1" applyProtection="1">
      <alignment horizontal="center" vertical="center"/>
      <protection hidden="1"/>
    </xf>
    <xf numFmtId="0" fontId="35" fillId="0" borderId="74" xfId="0" applyFont="1" applyBorder="1" applyAlignment="1" applyProtection="1">
      <alignment horizontal="center" vertical="center"/>
      <protection hidden="1"/>
    </xf>
    <xf numFmtId="181" fontId="35" fillId="0" borderId="19" xfId="0" applyNumberFormat="1" applyFont="1" applyBorder="1" applyAlignment="1" applyProtection="1">
      <alignment horizontal="right" vertical="center"/>
      <protection hidden="1"/>
    </xf>
    <xf numFmtId="0" fontId="35" fillId="0" borderId="19" xfId="0" applyFont="1" applyBorder="1" applyAlignment="1" applyProtection="1">
      <alignment horizontal="left" vertical="center" indent="1"/>
      <protection hidden="1"/>
    </xf>
    <xf numFmtId="0" fontId="16" fillId="0" borderId="66" xfId="0" applyFont="1" applyBorder="1" applyAlignment="1" applyProtection="1">
      <alignment horizontal="center" vertical="center" shrinkToFit="1"/>
      <protection hidden="1"/>
    </xf>
    <xf numFmtId="0" fontId="16" fillId="0" borderId="37" xfId="0" applyFont="1" applyBorder="1" applyAlignment="1" applyProtection="1">
      <alignment horizontal="center" vertical="center" shrinkToFit="1"/>
      <protection hidden="1"/>
    </xf>
    <xf numFmtId="181" fontId="35" fillId="0" borderId="37" xfId="0" applyNumberFormat="1" applyFont="1" applyBorder="1" applyAlignment="1" applyProtection="1">
      <alignment horizontal="right" vertical="center"/>
      <protection hidden="1"/>
    </xf>
    <xf numFmtId="0" fontId="35" fillId="0" borderId="37" xfId="0" applyFont="1" applyBorder="1" applyAlignment="1" applyProtection="1">
      <alignment horizontal="left" vertical="center" indent="1"/>
      <protection hidden="1"/>
    </xf>
    <xf numFmtId="0" fontId="11" fillId="0" borderId="63" xfId="0" applyFont="1" applyBorder="1" applyAlignment="1" applyProtection="1">
      <alignment horizontal="center" shrinkToFit="1"/>
      <protection hidden="1"/>
    </xf>
    <xf numFmtId="0" fontId="40" fillId="0" borderId="23" xfId="0" applyFont="1" applyBorder="1" applyAlignment="1" applyProtection="1">
      <alignment horizontal="center" shrinkToFit="1"/>
      <protection hidden="1"/>
    </xf>
    <xf numFmtId="0" fontId="40" fillId="0" borderId="87" xfId="0" applyFont="1" applyBorder="1" applyAlignment="1" applyProtection="1">
      <alignment horizontal="center" vertical="center"/>
      <protection hidden="1"/>
    </xf>
    <xf numFmtId="0" fontId="40" fillId="0" borderId="88" xfId="0" applyFont="1" applyBorder="1" applyAlignment="1" applyProtection="1">
      <alignment horizontal="center" vertical="center"/>
      <protection hidden="1"/>
    </xf>
    <xf numFmtId="0" fontId="40" fillId="0" borderId="89" xfId="0" applyFont="1" applyBorder="1" applyAlignment="1" applyProtection="1">
      <alignment horizontal="center" vertical="center"/>
      <protection hidden="1"/>
    </xf>
    <xf numFmtId="0" fontId="11" fillId="0" borderId="20" xfId="0" applyFont="1" applyBorder="1" applyAlignment="1" applyProtection="1">
      <alignment horizontal="center" vertical="center"/>
      <protection hidden="1"/>
    </xf>
    <xf numFmtId="0" fontId="40" fillId="0" borderId="22" xfId="0" applyFont="1" applyBorder="1" applyAlignment="1" applyProtection="1">
      <alignment horizontal="center" vertical="center"/>
      <protection hidden="1"/>
    </xf>
    <xf numFmtId="0" fontId="40" fillId="0" borderId="90" xfId="0" applyFont="1" applyBorder="1" applyAlignment="1" applyProtection="1">
      <alignment horizontal="center" vertical="center"/>
      <protection hidden="1"/>
    </xf>
    <xf numFmtId="0" fontId="40" fillId="0" borderId="13" xfId="0" applyFont="1" applyBorder="1" applyAlignment="1" applyProtection="1">
      <alignment horizontal="center" vertical="center"/>
      <protection hidden="1"/>
    </xf>
    <xf numFmtId="0" fontId="40" fillId="0" borderId="14" xfId="0" applyFont="1" applyBorder="1" applyAlignment="1" applyProtection="1">
      <alignment horizontal="center" vertical="center"/>
      <protection hidden="1"/>
    </xf>
    <xf numFmtId="0" fontId="40" fillId="0" borderId="11" xfId="0" applyFont="1" applyBorder="1" applyAlignment="1" applyProtection="1">
      <alignment horizontal="center" vertical="center"/>
      <protection hidden="1"/>
    </xf>
    <xf numFmtId="0" fontId="35" fillId="0" borderId="12" xfId="0" applyFont="1" applyBorder="1" applyAlignment="1" applyProtection="1">
      <alignment horizontal="center" vertical="center"/>
      <protection hidden="1"/>
    </xf>
    <xf numFmtId="0" fontId="35" fillId="0" borderId="13" xfId="0" applyFont="1" applyBorder="1" applyAlignment="1" applyProtection="1">
      <alignment horizontal="center" vertical="center"/>
      <protection hidden="1"/>
    </xf>
    <xf numFmtId="0" fontId="35" fillId="0" borderId="19" xfId="0" applyFont="1" applyBorder="1" applyAlignment="1" applyProtection="1">
      <alignment horizontal="center" vertical="center"/>
      <protection hidden="1"/>
    </xf>
    <xf numFmtId="0" fontId="35" fillId="0" borderId="19" xfId="0" applyFont="1" applyBorder="1" applyAlignment="1" applyProtection="1">
      <alignment horizontal="left" vertical="center"/>
      <protection hidden="1"/>
    </xf>
    <xf numFmtId="0" fontId="35" fillId="0" borderId="95" xfId="0" applyFont="1" applyBorder="1" applyAlignment="1" applyProtection="1">
      <alignment horizontal="left" vertical="center" indent="1"/>
      <protection hidden="1"/>
    </xf>
    <xf numFmtId="0" fontId="16" fillId="0" borderId="74" xfId="0" applyFont="1" applyBorder="1" applyAlignment="1" applyProtection="1">
      <alignment horizontal="center" vertical="center" shrinkToFit="1"/>
      <protection hidden="1"/>
    </xf>
    <xf numFmtId="0" fontId="16" fillId="0" borderId="38" xfId="0" applyFont="1" applyBorder="1" applyAlignment="1" applyProtection="1">
      <alignment horizontal="center" vertical="center" shrinkToFit="1"/>
      <protection hidden="1"/>
    </xf>
    <xf numFmtId="0" fontId="16" fillId="0" borderId="11" xfId="0" applyFont="1" applyBorder="1" applyAlignment="1" applyProtection="1">
      <alignment horizontal="center" vertical="center" shrinkToFit="1"/>
      <protection hidden="1"/>
    </xf>
    <xf numFmtId="0" fontId="35" fillId="0" borderId="9" xfId="0" applyFont="1" applyBorder="1" applyAlignment="1" applyProtection="1">
      <alignment horizontal="center" vertical="center"/>
      <protection hidden="1"/>
    </xf>
    <xf numFmtId="0" fontId="35" fillId="0" borderId="22" xfId="0" applyFont="1" applyBorder="1" applyAlignment="1" applyProtection="1">
      <alignment horizontal="center" vertical="center"/>
      <protection hidden="1"/>
    </xf>
    <xf numFmtId="0" fontId="35" fillId="0" borderId="16" xfId="0" applyFont="1" applyBorder="1" applyAlignment="1" applyProtection="1">
      <alignment horizontal="center" vertical="center"/>
      <protection hidden="1"/>
    </xf>
    <xf numFmtId="0" fontId="16" fillId="0" borderId="16" xfId="0" applyFont="1" applyBorder="1" applyAlignment="1" applyProtection="1">
      <alignment horizontal="left" vertical="center"/>
      <protection hidden="1"/>
    </xf>
    <xf numFmtId="181" fontId="35" fillId="0" borderId="16" xfId="0" applyNumberFormat="1" applyFont="1" applyBorder="1" applyAlignment="1" applyProtection="1">
      <alignment horizontal="right" vertical="center"/>
      <protection hidden="1"/>
    </xf>
    <xf numFmtId="0" fontId="35" fillId="0" borderId="16" xfId="0" applyFont="1" applyBorder="1" applyAlignment="1" applyProtection="1">
      <alignment horizontal="left" vertical="center" indent="1"/>
      <protection hidden="1"/>
    </xf>
    <xf numFmtId="0" fontId="16" fillId="0" borderId="12" xfId="0" applyFont="1" applyBorder="1" applyAlignment="1" applyProtection="1">
      <alignment horizontal="center" vertical="center"/>
      <protection hidden="1"/>
    </xf>
    <xf numFmtId="0" fontId="39" fillId="0" borderId="0" xfId="0" applyFont="1" applyAlignment="1" applyProtection="1">
      <alignment horizontal="center" vertical="center" wrapText="1" shrinkToFit="1"/>
      <protection hidden="1"/>
    </xf>
    <xf numFmtId="0" fontId="13" fillId="0" borderId="40" xfId="0" applyFont="1" applyBorder="1" applyAlignment="1" applyProtection="1">
      <alignment horizontal="center" vertical="center" shrinkToFit="1"/>
      <protection hidden="1"/>
    </xf>
    <xf numFmtId="0" fontId="10" fillId="0" borderId="14" xfId="0" applyFont="1" applyBorder="1" applyAlignment="1" applyProtection="1">
      <alignment horizontal="center" vertical="center" shrinkToFit="1"/>
      <protection hidden="1"/>
    </xf>
    <xf numFmtId="0" fontId="10" fillId="0" borderId="38" xfId="0" applyFont="1" applyBorder="1" applyAlignment="1" applyProtection="1">
      <alignment horizontal="center" vertical="center" shrinkToFit="1"/>
      <protection hidden="1"/>
    </xf>
    <xf numFmtId="0" fontId="10" fillId="0" borderId="40" xfId="0" applyFont="1" applyBorder="1" applyAlignment="1" applyProtection="1">
      <alignment horizontal="center" vertical="center" shrinkToFit="1"/>
      <protection hidden="1"/>
    </xf>
    <xf numFmtId="0" fontId="35" fillId="0" borderId="0" xfId="0" applyFont="1" applyBorder="1" applyAlignment="1">
      <alignment horizontal="left" vertical="center" wrapText="1"/>
    </xf>
    <xf numFmtId="0" fontId="38" fillId="0" borderId="0" xfId="0" applyFont="1" applyBorder="1" applyAlignment="1">
      <alignment horizontal="left" vertical="center"/>
    </xf>
    <xf numFmtId="0" fontId="38" fillId="0" borderId="91" xfId="0" applyFont="1" applyBorder="1" applyAlignment="1">
      <alignment horizontal="left" vertical="center"/>
    </xf>
    <xf numFmtId="0" fontId="0" fillId="0" borderId="45" xfId="0" applyBorder="1" applyAlignment="1" applyProtection="1">
      <alignment horizontal="center" vertical="center" wrapText="1"/>
      <protection hidden="1"/>
    </xf>
    <xf numFmtId="0" fontId="0" fillId="0" borderId="57" xfId="0" applyBorder="1" applyAlignment="1" applyProtection="1">
      <alignment horizontal="center" vertical="center" wrapText="1"/>
      <protection hidden="1"/>
    </xf>
  </cellXfs>
  <cellStyles count="25">
    <cellStyle name="ハイパーリンク" xfId="1" builtinId="8"/>
    <cellStyle name="標準" xfId="0" builtinId="0"/>
    <cellStyle name="表示済みのハイパーリンク" xfId="2" builtinId="9" hidden="1"/>
    <cellStyle name="表示済みのハイパーリンク" xfId="3" builtinId="9" hidden="1"/>
    <cellStyle name="表示済みのハイパーリンク" xfId="4" builtinId="9" hidden="1"/>
    <cellStyle name="表示済みのハイパーリンク" xfId="5" builtinId="9" hidden="1"/>
    <cellStyle name="表示済みのハイパーリンク" xfId="6" builtinId="9" hidden="1"/>
    <cellStyle name="表示済みのハイパーリンク" xfId="7" builtinId="9" hidden="1"/>
    <cellStyle name="表示済みのハイパーリンク" xfId="8" builtinId="9" hidden="1"/>
    <cellStyle name="表示済みのハイパーリンク" xfId="9" builtinId="9" hidden="1"/>
    <cellStyle name="表示済みのハイパーリンク" xfId="10" builtinId="9" hidden="1"/>
    <cellStyle name="表示済みのハイパーリンク" xfId="11" builtinId="9" hidden="1"/>
    <cellStyle name="表示済みのハイパーリンク" xfId="12" builtinId="9" hidden="1"/>
    <cellStyle name="表示済みのハイパーリンク" xfId="13" builtinId="9" hidden="1"/>
    <cellStyle name="表示済みのハイパーリンク" xfId="14" builtinId="9" hidden="1"/>
    <cellStyle name="表示済みのハイパーリンク" xfId="15" builtinId="9" hidden="1"/>
    <cellStyle name="表示済みのハイパーリンク" xfId="16" builtinId="9" hidden="1"/>
    <cellStyle name="表示済みのハイパーリンク" xfId="17" builtinId="9" hidden="1"/>
    <cellStyle name="表示済みのハイパーリンク" xfId="18" builtinId="9" hidden="1"/>
    <cellStyle name="表示済みのハイパーリンク" xfId="19" builtinId="9" hidden="1"/>
    <cellStyle name="表示済みのハイパーリンク" xfId="20" builtinId="9" hidden="1"/>
    <cellStyle name="表示済みのハイパーリンク" xfId="21" builtinId="9" hidden="1"/>
    <cellStyle name="表示済みのハイパーリンク" xfId="22" builtinId="9" hidden="1"/>
    <cellStyle name="表示済みのハイパーリンク" xfId="23" builtinId="9" hidden="1"/>
    <cellStyle name="表示済みのハイパーリンク" xfId="24" builtinId="9" hidden="1"/>
  </cellStyles>
  <dxfs count="0"/>
  <tableStyles count="0" defaultTableStyle="TableStyleMedium2" defaultPivotStyle="PivotStyleLight16"/>
  <colors>
    <mruColors>
      <color rgb="FFFFFF66"/>
      <color rgb="FF00FFCC"/>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228600</xdr:colOff>
      <xdr:row>28</xdr:row>
      <xdr:rowOff>152400</xdr:rowOff>
    </xdr:from>
    <xdr:to>
      <xdr:col>16</xdr:col>
      <xdr:colOff>85725</xdr:colOff>
      <xdr:row>33</xdr:row>
      <xdr:rowOff>38100</xdr:rowOff>
    </xdr:to>
    <xdr:pic>
      <xdr:nvPicPr>
        <xdr:cNvPr id="2" name="Picture 1" descr="11285224273029.png"/>
        <xdr:cNvPicPr>
          <a:picLocks noChangeAspect="1" noChangeArrowheads="1"/>
        </xdr:cNvPicPr>
      </xdr:nvPicPr>
      <xdr:blipFill>
        <a:blip xmlns:r="http://schemas.openxmlformats.org/officeDocument/2006/relationships" r:embed="rId1" cstate="print"/>
        <a:srcRect/>
        <a:stretch>
          <a:fillRect/>
        </a:stretch>
      </xdr:blipFill>
      <xdr:spPr bwMode="auto">
        <a:xfrm>
          <a:off x="6305550" y="8486775"/>
          <a:ext cx="847725" cy="8572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9"/>
  <sheetViews>
    <sheetView topLeftCell="A22" zoomScale="150" zoomScaleNormal="150" zoomScalePageLayoutView="150" workbookViewId="0">
      <selection activeCell="O14" sqref="O14"/>
    </sheetView>
  </sheetViews>
  <sheetFormatPr defaultColWidth="8.88671875" defaultRowHeight="13.2"/>
  <sheetData>
    <row r="2" spans="2:10" ht="14.4">
      <c r="B2" s="276" t="s">
        <v>339</v>
      </c>
    </row>
    <row r="3" spans="2:10" ht="14.4">
      <c r="B3" s="276"/>
    </row>
    <row r="4" spans="2:10">
      <c r="B4" s="277" t="s">
        <v>279</v>
      </c>
      <c r="C4" s="277"/>
      <c r="D4" s="277"/>
    </row>
    <row r="5" spans="2:10">
      <c r="B5" s="278" t="s">
        <v>280</v>
      </c>
      <c r="C5" s="278"/>
      <c r="D5" s="278"/>
    </row>
    <row r="6" spans="2:10">
      <c r="B6" s="279" t="s">
        <v>281</v>
      </c>
      <c r="C6" s="279"/>
      <c r="D6" s="279"/>
    </row>
    <row r="8" spans="2:10">
      <c r="B8" t="s">
        <v>284</v>
      </c>
      <c r="C8" s="274"/>
      <c r="D8" s="274"/>
      <c r="E8" s="274"/>
      <c r="F8" s="274"/>
      <c r="G8" s="274"/>
      <c r="H8" s="274"/>
      <c r="I8" s="274"/>
      <c r="J8" s="274"/>
    </row>
    <row r="9" spans="2:10">
      <c r="B9" t="s">
        <v>271</v>
      </c>
      <c r="C9" s="274"/>
      <c r="D9" s="274"/>
      <c r="E9" s="274"/>
      <c r="F9" s="274"/>
      <c r="G9" s="274"/>
      <c r="H9" s="274"/>
      <c r="I9" s="274"/>
      <c r="J9" s="274"/>
    </row>
    <row r="10" spans="2:10">
      <c r="B10" t="s">
        <v>274</v>
      </c>
    </row>
    <row r="12" spans="2:10">
      <c r="B12" t="s">
        <v>332</v>
      </c>
    </row>
    <row r="13" spans="2:10">
      <c r="B13" t="s">
        <v>333</v>
      </c>
    </row>
    <row r="14" spans="2:10">
      <c r="B14" t="s">
        <v>334</v>
      </c>
    </row>
    <row r="15" spans="2:10">
      <c r="B15" t="s">
        <v>335</v>
      </c>
    </row>
    <row r="16" spans="2:10">
      <c r="B16" t="s">
        <v>282</v>
      </c>
    </row>
    <row r="17" spans="2:8">
      <c r="B17" t="s">
        <v>283</v>
      </c>
    </row>
    <row r="19" spans="2:8">
      <c r="B19" t="s">
        <v>272</v>
      </c>
      <c r="C19" s="275"/>
      <c r="D19" s="275"/>
      <c r="E19" s="275"/>
      <c r="F19" s="275"/>
      <c r="G19" s="275"/>
      <c r="H19" s="275"/>
    </row>
    <row r="20" spans="2:8">
      <c r="B20" t="s">
        <v>273</v>
      </c>
      <c r="C20" s="275"/>
      <c r="D20" s="275"/>
      <c r="E20" s="275"/>
      <c r="F20" s="275"/>
      <c r="G20" s="275"/>
      <c r="H20" s="275"/>
    </row>
    <row r="23" spans="2:8">
      <c r="B23" t="s">
        <v>275</v>
      </c>
    </row>
    <row r="24" spans="2:8">
      <c r="B24" t="s">
        <v>276</v>
      </c>
    </row>
    <row r="25" spans="2:8">
      <c r="B25" t="s">
        <v>285</v>
      </c>
    </row>
    <row r="27" spans="2:8">
      <c r="B27" t="s">
        <v>277</v>
      </c>
    </row>
    <row r="28" spans="2:8">
      <c r="B28" t="s">
        <v>289</v>
      </c>
    </row>
    <row r="29" spans="2:8">
      <c r="B29" t="s">
        <v>278</v>
      </c>
    </row>
  </sheetData>
  <sheetProtection password="DB73" sheet="1" objects="1" scenarios="1"/>
  <phoneticPr fontId="32"/>
  <pageMargins left="0.7" right="0.7" top="0.75" bottom="0.75" header="0.3" footer="0.3"/>
  <pageSetup paperSize="9" scale="70" orientation="portrait" horizontalDpi="360" verticalDpi="360"/>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5"/>
    <pageSetUpPr fitToPage="1"/>
  </sheetPr>
  <dimension ref="A1:BG11"/>
  <sheetViews>
    <sheetView topLeftCell="C1" zoomScaleSheetLayoutView="100" workbookViewId="0">
      <selection activeCell="C3" sqref="C3"/>
    </sheetView>
  </sheetViews>
  <sheetFormatPr defaultColWidth="8.88671875" defaultRowHeight="13.2"/>
  <cols>
    <col min="1" max="1" width="2.109375" style="1" customWidth="1"/>
    <col min="2" max="2" width="9.33203125" style="1" customWidth="1"/>
    <col min="3" max="3" width="7.6640625" style="1" customWidth="1"/>
    <col min="4" max="4" width="31.109375" style="1" customWidth="1"/>
    <col min="5" max="5" width="38.6640625" style="1" customWidth="1"/>
    <col min="6" max="6" width="16.109375" style="1" customWidth="1"/>
    <col min="7" max="8" width="12.44140625" style="1" customWidth="1"/>
    <col min="9" max="10" width="10" style="1" customWidth="1"/>
    <col min="11" max="11" width="45" style="1" customWidth="1"/>
    <col min="12" max="12" width="60" style="1" customWidth="1"/>
    <col min="13" max="13" width="31.33203125" style="1" customWidth="1"/>
    <col min="14" max="15" width="25" style="1" customWidth="1"/>
    <col min="16" max="16" width="20.6640625" style="1" customWidth="1"/>
    <col min="17" max="18" width="22.44140625" style="1" customWidth="1"/>
    <col min="19" max="19" width="20" style="1" customWidth="1"/>
    <col min="20" max="20" width="5.88671875" style="1" customWidth="1"/>
    <col min="21" max="21" width="20" style="1" customWidth="1"/>
    <col min="22" max="23" width="6.109375" style="1" customWidth="1"/>
    <col min="24" max="24" width="20" style="1" customWidth="1"/>
    <col min="25" max="26" width="6.109375" style="1" customWidth="1"/>
    <col min="27" max="27" width="20" style="1" customWidth="1"/>
    <col min="28" max="29" width="6.109375" style="1" customWidth="1"/>
    <col min="30" max="30" width="20" style="1" customWidth="1"/>
    <col min="31" max="32" width="6.109375" style="1" customWidth="1"/>
    <col min="33" max="33" width="20" style="1" customWidth="1"/>
    <col min="34" max="35" width="6.109375" style="1" customWidth="1"/>
    <col min="36" max="36" width="20" style="1" customWidth="1"/>
    <col min="37" max="38" width="6.109375" style="1" customWidth="1"/>
    <col min="39" max="39" width="20" style="1" customWidth="1"/>
    <col min="40" max="41" width="6.109375" style="1" customWidth="1"/>
    <col min="42" max="42" width="20" style="1" customWidth="1"/>
    <col min="43" max="43" width="6.109375" style="1" customWidth="1"/>
    <col min="44" max="44" width="22.33203125" style="1" customWidth="1"/>
    <col min="45" max="46" width="9" style="1" customWidth="1"/>
    <col min="47" max="47" width="16.33203125" style="1" customWidth="1"/>
    <col min="48" max="49" width="9" style="1" customWidth="1"/>
    <col min="50" max="50" width="8.88671875" style="1"/>
    <col min="51" max="52" width="16.109375" style="1" customWidth="1"/>
    <col min="53" max="53" width="12.6640625" style="1" customWidth="1"/>
    <col min="54" max="54" width="25" style="1" customWidth="1"/>
    <col min="55" max="55" width="38.6640625" style="1" bestFit="1" customWidth="1"/>
    <col min="57" max="57" width="14.88671875" customWidth="1"/>
    <col min="58" max="58" width="13.6640625" customWidth="1"/>
    <col min="59" max="59" width="16.44140625" customWidth="1"/>
  </cols>
  <sheetData>
    <row r="1" spans="1:59" ht="21.75" customHeight="1" thickBot="1">
      <c r="A1" s="54" t="str">
        <f>記入シート!A2</f>
        <v>平成27年度　第50回茨城県アンサンブルコンテスト中央地区大会</v>
      </c>
      <c r="B1" s="55"/>
      <c r="C1" s="55"/>
      <c r="D1" s="55"/>
      <c r="E1" s="55"/>
      <c r="F1" s="55"/>
      <c r="G1" s="54" t="s">
        <v>107</v>
      </c>
      <c r="H1" s="55"/>
      <c r="I1" s="56"/>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row>
    <row r="2" spans="1:59" ht="41.25" customHeight="1" thickBot="1">
      <c r="A2" s="55"/>
      <c r="B2" s="57" t="s">
        <v>80</v>
      </c>
      <c r="C2" s="113" t="s">
        <v>331</v>
      </c>
      <c r="D2" s="57" t="s">
        <v>108</v>
      </c>
      <c r="E2" s="58" t="s">
        <v>109</v>
      </c>
      <c r="F2" s="59" t="s">
        <v>110</v>
      </c>
      <c r="G2" s="60" t="s">
        <v>111</v>
      </c>
      <c r="H2" s="61" t="s">
        <v>112</v>
      </c>
      <c r="I2" s="62" t="s">
        <v>75</v>
      </c>
      <c r="J2" s="88" t="s">
        <v>330</v>
      </c>
      <c r="K2" s="61" t="s">
        <v>113</v>
      </c>
      <c r="L2" s="61" t="s">
        <v>114</v>
      </c>
      <c r="M2" s="61" t="s">
        <v>115</v>
      </c>
      <c r="N2" s="61" t="s">
        <v>116</v>
      </c>
      <c r="O2" s="61" t="s">
        <v>117</v>
      </c>
      <c r="P2" s="61" t="s">
        <v>118</v>
      </c>
      <c r="Q2" s="61" t="s">
        <v>119</v>
      </c>
      <c r="R2" s="61" t="s">
        <v>120</v>
      </c>
      <c r="S2" s="62" t="s">
        <v>121</v>
      </c>
      <c r="T2" s="86" t="s">
        <v>175</v>
      </c>
      <c r="U2" s="62" t="s">
        <v>50</v>
      </c>
      <c r="V2" s="87" t="s">
        <v>145</v>
      </c>
      <c r="W2" s="86" t="s">
        <v>175</v>
      </c>
      <c r="X2" s="62" t="s">
        <v>68</v>
      </c>
      <c r="Y2" s="87" t="s">
        <v>145</v>
      </c>
      <c r="Z2" s="86" t="s">
        <v>175</v>
      </c>
      <c r="AA2" s="62" t="s">
        <v>69</v>
      </c>
      <c r="AB2" s="87" t="s">
        <v>145</v>
      </c>
      <c r="AC2" s="86" t="s">
        <v>175</v>
      </c>
      <c r="AD2" s="61" t="s">
        <v>70</v>
      </c>
      <c r="AE2" s="87" t="s">
        <v>145</v>
      </c>
      <c r="AF2" s="86" t="s">
        <v>175</v>
      </c>
      <c r="AG2" s="61" t="s">
        <v>71</v>
      </c>
      <c r="AH2" s="87" t="s">
        <v>145</v>
      </c>
      <c r="AI2" s="86" t="s">
        <v>175</v>
      </c>
      <c r="AJ2" s="61" t="s">
        <v>72</v>
      </c>
      <c r="AK2" s="87" t="s">
        <v>145</v>
      </c>
      <c r="AL2" s="86" t="s">
        <v>175</v>
      </c>
      <c r="AM2" s="61" t="s">
        <v>73</v>
      </c>
      <c r="AN2" s="87" t="s">
        <v>145</v>
      </c>
      <c r="AO2" s="86" t="s">
        <v>175</v>
      </c>
      <c r="AP2" s="62" t="s">
        <v>74</v>
      </c>
      <c r="AQ2" s="85" t="s">
        <v>145</v>
      </c>
      <c r="AR2" s="137" t="s">
        <v>214</v>
      </c>
      <c r="AS2" s="136" t="s">
        <v>215</v>
      </c>
      <c r="AT2" s="87" t="s">
        <v>229</v>
      </c>
      <c r="AU2" s="626" t="s">
        <v>224</v>
      </c>
      <c r="AV2" s="627"/>
      <c r="AW2" s="85" t="s">
        <v>225</v>
      </c>
      <c r="AX2" s="60" t="s">
        <v>14</v>
      </c>
      <c r="AY2" s="61" t="s">
        <v>122</v>
      </c>
      <c r="AZ2" s="88" t="s">
        <v>263</v>
      </c>
      <c r="BA2" s="271" t="s">
        <v>17</v>
      </c>
      <c r="BB2" s="272" t="s">
        <v>124</v>
      </c>
      <c r="BC2" s="273" t="s">
        <v>268</v>
      </c>
      <c r="BD2" s="119" t="s">
        <v>178</v>
      </c>
      <c r="BE2" s="120" t="s">
        <v>179</v>
      </c>
      <c r="BF2" s="120" t="s">
        <v>181</v>
      </c>
      <c r="BG2" s="121" t="s">
        <v>179</v>
      </c>
    </row>
    <row r="3" spans="1:59" ht="37.5" customHeight="1" thickBot="1">
      <c r="A3" s="63"/>
      <c r="B3" s="89" t="str">
        <f>記入シート!$E$12</f>
        <v>中学校</v>
      </c>
      <c r="C3" s="90" t="str">
        <f>記入シート!E13</f>
        <v>中央</v>
      </c>
      <c r="D3" s="91">
        <f>記入シート!$E$14</f>
        <v>0</v>
      </c>
      <c r="E3" s="92">
        <f>記入シート!$E$15</f>
        <v>0</v>
      </c>
      <c r="F3" s="93" t="s">
        <v>125</v>
      </c>
      <c r="G3" s="128">
        <f>記入シート!E31</f>
        <v>0</v>
      </c>
      <c r="H3" s="94">
        <f>記入シート!E32</f>
        <v>0</v>
      </c>
      <c r="I3" s="95">
        <f>記入シート!E62</f>
        <v>0</v>
      </c>
      <c r="J3" s="94">
        <f>記入シート!E63</f>
        <v>0</v>
      </c>
      <c r="K3" s="96">
        <f>記入シート!E33</f>
        <v>0</v>
      </c>
      <c r="L3" s="96">
        <f>記入シート!E34</f>
        <v>0</v>
      </c>
      <c r="M3" s="97">
        <f>記入シート!E35</f>
        <v>0</v>
      </c>
      <c r="N3" s="96">
        <f>記入シート!E36</f>
        <v>0</v>
      </c>
      <c r="O3" s="96">
        <f>記入シート!E37</f>
        <v>0</v>
      </c>
      <c r="P3" s="97">
        <f>記入シート!E38</f>
        <v>0</v>
      </c>
      <c r="Q3" s="96">
        <f>記入シート!E39</f>
        <v>0</v>
      </c>
      <c r="R3" s="96">
        <f>記入シート!E40</f>
        <v>0</v>
      </c>
      <c r="S3" s="98">
        <f>記入シート!E41</f>
        <v>0</v>
      </c>
      <c r="T3" s="99">
        <f>記入シート!E43</f>
        <v>0</v>
      </c>
      <c r="U3" s="100">
        <f>記入シート!E42</f>
        <v>0</v>
      </c>
      <c r="V3" s="101">
        <f>記入シート!F42</f>
        <v>0</v>
      </c>
      <c r="W3" s="99">
        <f>記入シート!E45</f>
        <v>0</v>
      </c>
      <c r="X3" s="100">
        <f>記入シート!E44</f>
        <v>0</v>
      </c>
      <c r="Y3" s="101">
        <f>記入シート!F44</f>
        <v>0</v>
      </c>
      <c r="Z3" s="102">
        <f>記入シート!E47</f>
        <v>0</v>
      </c>
      <c r="AA3" s="100">
        <f>記入シート!E46</f>
        <v>0</v>
      </c>
      <c r="AB3" s="101">
        <f>記入シート!F46</f>
        <v>0</v>
      </c>
      <c r="AC3" s="89" t="str">
        <f>IF(記入シート!E49="","",記入シート!E49)</f>
        <v/>
      </c>
      <c r="AD3" s="94" t="str">
        <f>IF(記入シート!E48="","",記入シート!E48)</f>
        <v/>
      </c>
      <c r="AE3" s="101" t="str">
        <f>IF(記入シート!F48=0,"",記入シート!F48)</f>
        <v/>
      </c>
      <c r="AF3" s="89" t="str">
        <f>IF(記入シート!E51="","",記入シート!E51)</f>
        <v/>
      </c>
      <c r="AG3" s="94" t="str">
        <f>IF(記入シート!E50="","",記入シート!E50)</f>
        <v/>
      </c>
      <c r="AH3" s="101" t="str">
        <f>IF(記入シート!F50=0,"",記入シート!F50)</f>
        <v/>
      </c>
      <c r="AI3" s="89" t="str">
        <f>IF(記入シート!E53="","",記入シート!E53)</f>
        <v/>
      </c>
      <c r="AJ3" s="94" t="str">
        <f>IF(記入シート!E52="","",記入シート!E52)</f>
        <v/>
      </c>
      <c r="AK3" s="101" t="str">
        <f>IF(記入シート!F52=0,"",記入シート!F52)</f>
        <v/>
      </c>
      <c r="AL3" s="89" t="str">
        <f>IF(記入シート!E55="","",記入シート!E55)</f>
        <v/>
      </c>
      <c r="AM3" s="94" t="str">
        <f>IF(記入シート!E54="","",記入シート!E54)</f>
        <v/>
      </c>
      <c r="AN3" s="101" t="str">
        <f>IF(記入シート!F54=0,"",記入シート!F54)</f>
        <v/>
      </c>
      <c r="AO3" s="103" t="str">
        <f>IF(記入シート!E57="","",記入シート!E57)</f>
        <v/>
      </c>
      <c r="AP3" s="100" t="str">
        <f>IF(記入シート!E56="","",記入シート!E56)</f>
        <v/>
      </c>
      <c r="AQ3" s="104" t="str">
        <f>IF(記入シート!F56=0,"",記入シート!F56)</f>
        <v/>
      </c>
      <c r="AR3" s="100" t="str">
        <f>IF(記入シート!E58="","",記入シート!E58)</f>
        <v/>
      </c>
      <c r="AS3" s="100">
        <f>IF(記入シート!F58=0,,記入シート!F58)</f>
        <v>0</v>
      </c>
      <c r="AT3" s="101" t="str">
        <f>IF(記入シート!E59=0,"",記入シート!E59)</f>
        <v/>
      </c>
      <c r="AU3" s="89" t="str">
        <f>IF(記入シート!E60=0,"",記入シート!E60)</f>
        <v/>
      </c>
      <c r="AV3" s="101" t="str">
        <f>IF(記入シート!F60=0,"",記入シート!F60)</f>
        <v/>
      </c>
      <c r="AW3" s="104" t="str">
        <f>IF(記入シート!E61=0,"",記入シート!E61)</f>
        <v/>
      </c>
      <c r="AX3" s="138">
        <f>記入シート!E17</f>
        <v>0</v>
      </c>
      <c r="AY3" s="122">
        <f>記入シート!E18</f>
        <v>0</v>
      </c>
      <c r="AZ3" s="122">
        <f>記入シート!E22</f>
        <v>0</v>
      </c>
      <c r="BA3" s="123">
        <f>記入シート!E19</f>
        <v>0</v>
      </c>
      <c r="BB3" s="124">
        <f>記入シート!E20</f>
        <v>0</v>
      </c>
      <c r="BC3" s="270">
        <f>記入シート!E21</f>
        <v>0</v>
      </c>
      <c r="BD3" s="125">
        <f>記入シート!E23</f>
        <v>0</v>
      </c>
      <c r="BE3" s="126">
        <f>記入シート!E24</f>
        <v>0</v>
      </c>
      <c r="BF3" s="126">
        <f>記入シート!E25</f>
        <v>0</v>
      </c>
      <c r="BG3" s="127">
        <f>記入シート!E26</f>
        <v>0</v>
      </c>
    </row>
    <row r="4" spans="1:59" ht="37.5" customHeight="1" thickBot="1">
      <c r="A4" s="55"/>
      <c r="B4" s="89" t="str">
        <f>IF(G4="","",記入シート!$E$12)</f>
        <v/>
      </c>
      <c r="C4" s="90" t="str">
        <f>記入シート!E13</f>
        <v>中央</v>
      </c>
      <c r="D4" s="91" t="str">
        <f>IF(G4="","",記入シート!$E$14)</f>
        <v/>
      </c>
      <c r="E4" s="92" t="str">
        <f>IF(G4="","",記入シート!$E$15)</f>
        <v/>
      </c>
      <c r="F4" s="105" t="str">
        <f>IF(G4="","","Ｂグループ")</f>
        <v/>
      </c>
      <c r="G4" s="129" t="str">
        <f>IF(記入シート!G31="","",記入シート!G31)</f>
        <v/>
      </c>
      <c r="H4" s="106" t="str">
        <f>IF(記入シート!G32="","",記入シート!G32)</f>
        <v/>
      </c>
      <c r="I4" s="107" t="str">
        <f>IF(記入シート!G62="","",記入シート!G62)</f>
        <v/>
      </c>
      <c r="J4" s="94" t="str">
        <f>IF(記入シート!G63="","",記入シート!G63)</f>
        <v/>
      </c>
      <c r="K4" s="96" t="str">
        <f>IF(記入シート!G33="","",記入シート!G33)</f>
        <v/>
      </c>
      <c r="L4" s="96" t="str">
        <f>IF(記入シート!G34="","",記入シート!G34)</f>
        <v/>
      </c>
      <c r="M4" s="97" t="str">
        <f>IF(記入シート!G35="","",記入シート!G35)</f>
        <v/>
      </c>
      <c r="N4" s="96" t="str">
        <f>IF(記入シート!G36="","",記入シート!G36)</f>
        <v/>
      </c>
      <c r="O4" s="96" t="str">
        <f>IF(記入シート!G37="","",記入シート!G37)</f>
        <v/>
      </c>
      <c r="P4" s="97" t="str">
        <f>IF(記入シート!G38="","",記入シート!G38)</f>
        <v/>
      </c>
      <c r="Q4" s="96" t="str">
        <f>IF(記入シート!G39="","",記入シート!G39)</f>
        <v/>
      </c>
      <c r="R4" s="96" t="str">
        <f>IF(記入シート!G40="","",記入シート!G40)</f>
        <v/>
      </c>
      <c r="S4" s="98" t="str">
        <f>IF(記入シート!G41="","",記入シート!G41)</f>
        <v/>
      </c>
      <c r="T4" s="99" t="str">
        <f>IF(記入シート!G43=0,"",記入シート!G43)</f>
        <v/>
      </c>
      <c r="U4" s="100" t="str">
        <f>IF(記入シート!G42="","",記入シート!G42)</f>
        <v/>
      </c>
      <c r="V4" s="101" t="str">
        <f>IF(記入シート!H42=0,"",記入シート!H42)</f>
        <v/>
      </c>
      <c r="W4" s="99" t="str">
        <f>IF(記入シート!G45=0,"",記入シート!G45)</f>
        <v/>
      </c>
      <c r="X4" s="100" t="str">
        <f>IF(記入シート!G44="","",記入シート!G44)</f>
        <v/>
      </c>
      <c r="Y4" s="101" t="str">
        <f>IF(記入シート!H44=0,"",記入シート!H44)</f>
        <v/>
      </c>
      <c r="Z4" s="102" t="str">
        <f>IF(記入シート!G47=0,"",記入シート!G47)</f>
        <v/>
      </c>
      <c r="AA4" s="100" t="str">
        <f>IF(記入シート!G46="","",記入シート!G46)</f>
        <v/>
      </c>
      <c r="AB4" s="101" t="str">
        <f>IF(記入シート!H46=0,"",記入シート!H46)</f>
        <v/>
      </c>
      <c r="AC4" s="89" t="str">
        <f>IF(記入シート!G49="","",記入シート!G49)</f>
        <v/>
      </c>
      <c r="AD4" s="94" t="str">
        <f>IF(記入シート!G48="","",記入シート!G48)</f>
        <v/>
      </c>
      <c r="AE4" s="101" t="str">
        <f>IF(記入シート!H48=0,"",記入シート!H48)</f>
        <v/>
      </c>
      <c r="AF4" s="89" t="str">
        <f>IF(記入シート!G51="","",記入シート!G51)</f>
        <v/>
      </c>
      <c r="AG4" s="94" t="str">
        <f>IF(記入シート!G50="","",記入シート!G50)</f>
        <v/>
      </c>
      <c r="AH4" s="101" t="str">
        <f>IF(記入シート!H50=0,"",記入シート!H50)</f>
        <v/>
      </c>
      <c r="AI4" s="89" t="str">
        <f>IF(記入シート!G53="","",記入シート!G53)</f>
        <v/>
      </c>
      <c r="AJ4" s="94" t="str">
        <f>IF(記入シート!G52="","",記入シート!G52)</f>
        <v/>
      </c>
      <c r="AK4" s="101" t="str">
        <f>IF(記入シート!H52=0,"",記入シート!H52)</f>
        <v/>
      </c>
      <c r="AL4" s="89" t="str">
        <f>IF(記入シート!G55="","",記入シート!G55)</f>
        <v/>
      </c>
      <c r="AM4" s="94" t="str">
        <f>IF(記入シート!G54="","",記入シート!G54)</f>
        <v/>
      </c>
      <c r="AN4" s="101" t="str">
        <f>IF(記入シート!H54=0,"",記入シート!H54)</f>
        <v/>
      </c>
      <c r="AO4" s="103" t="str">
        <f>IF(記入シート!G57="","",記入シート!G57)</f>
        <v/>
      </c>
      <c r="AP4" s="100" t="str">
        <f>IF(記入シート!G56="","",記入シート!G56)</f>
        <v/>
      </c>
      <c r="AQ4" s="104" t="str">
        <f>IF(記入シート!H56=0,"",記入シート!H56)</f>
        <v/>
      </c>
      <c r="AR4" s="100" t="str">
        <f>IF(記入シート!G58="","",記入シート!G58)</f>
        <v/>
      </c>
      <c r="AS4" s="156">
        <f>IF(記入シート!H58=0,,記入シート!H58)</f>
        <v>0</v>
      </c>
      <c r="AT4" s="139" t="str">
        <f>IF(記入シート!G59=0,"",記入シート!G59)</f>
        <v/>
      </c>
      <c r="AU4" s="89" t="str">
        <f>IF(記入シート!G60=0,"",記入シート!G60)</f>
        <v/>
      </c>
      <c r="AV4" s="101" t="str">
        <f>IF(記入シート!H60=0,"",記入シート!H60)</f>
        <v/>
      </c>
      <c r="AW4" s="104" t="str">
        <f>IF(記入シート!G61=0,"",記入シート!G61)</f>
        <v/>
      </c>
      <c r="AX4" s="55"/>
      <c r="AY4" s="55"/>
      <c r="AZ4" s="55"/>
      <c r="BA4" s="55"/>
      <c r="BB4" s="55"/>
      <c r="BC4" s="55"/>
    </row>
    <row r="5" spans="1:59" ht="37.5" customHeight="1" thickBot="1">
      <c r="A5" s="55"/>
      <c r="B5" s="89" t="str">
        <f>IF(G5="","",記入シート!$E$12)</f>
        <v/>
      </c>
      <c r="C5" s="90" t="str">
        <f>記入シート!E13</f>
        <v>中央</v>
      </c>
      <c r="D5" s="91" t="str">
        <f>IF(G5="","",記入シート!$E$14)</f>
        <v/>
      </c>
      <c r="E5" s="92" t="str">
        <f>IF(G5="","",記入シート!$E$15)</f>
        <v/>
      </c>
      <c r="F5" s="104" t="str">
        <f>IF(G5="","","Ｃグループ")</f>
        <v/>
      </c>
      <c r="G5" s="128" t="str">
        <f>IF(記入シート!I31="","",記入シート!I31)</f>
        <v/>
      </c>
      <c r="H5" s="94" t="str">
        <f>IF(記入シート!I32="","",記入シート!I32)</f>
        <v/>
      </c>
      <c r="I5" s="95" t="str">
        <f>IF(記入シート!I62="","",記入シート!I62)</f>
        <v/>
      </c>
      <c r="J5" s="94" t="str">
        <f>IF(記入シート!I63="","",記入シート!I63)</f>
        <v/>
      </c>
      <c r="K5" s="96" t="str">
        <f>IF(記入シート!I33="","",記入シート!I33)</f>
        <v/>
      </c>
      <c r="L5" s="96" t="str">
        <f>IF(記入シート!I34="","",記入シート!I34)</f>
        <v/>
      </c>
      <c r="M5" s="97" t="str">
        <f>IF(記入シート!I35="","",記入シート!I35)</f>
        <v/>
      </c>
      <c r="N5" s="96" t="str">
        <f>IF(記入シート!I36="","",記入シート!I36)</f>
        <v/>
      </c>
      <c r="O5" s="96" t="str">
        <f>IF(記入シート!I37="","",記入シート!I37)</f>
        <v/>
      </c>
      <c r="P5" s="97" t="str">
        <f>IF(記入シート!I38="","",記入シート!I38)</f>
        <v/>
      </c>
      <c r="Q5" s="96" t="str">
        <f>IF(記入シート!I39="","",記入シート!I39)</f>
        <v/>
      </c>
      <c r="R5" s="96" t="str">
        <f>IF(記入シート!I40="","",記入シート!I40)</f>
        <v/>
      </c>
      <c r="S5" s="98" t="str">
        <f>IF(記入シート!I41="","",記入シート!I41)</f>
        <v/>
      </c>
      <c r="T5" s="99" t="str">
        <f>IF(記入シート!I43=0,"",記入シート!I43)</f>
        <v/>
      </c>
      <c r="U5" s="100" t="str">
        <f>IF(記入シート!I42="","",記入シート!I42)</f>
        <v/>
      </c>
      <c r="V5" s="101" t="str">
        <f>IF(記入シート!J42=0,"",記入シート!J42)</f>
        <v/>
      </c>
      <c r="W5" s="99" t="str">
        <f>IF(記入シート!I45=0,"",記入シート!I45)</f>
        <v/>
      </c>
      <c r="X5" s="100" t="str">
        <f>IF(記入シート!I44="","",記入シート!I44)</f>
        <v/>
      </c>
      <c r="Y5" s="101" t="str">
        <f>IF(記入シート!J44=0,"",記入シート!J44)</f>
        <v/>
      </c>
      <c r="Z5" s="102" t="str">
        <f>IF(記入シート!I47=0,"",記入シート!I47)</f>
        <v/>
      </c>
      <c r="AA5" s="100" t="str">
        <f>IF(記入シート!I46="","",記入シート!I46)</f>
        <v/>
      </c>
      <c r="AB5" s="101" t="str">
        <f>IF(記入シート!J46=0,"",記入シート!J46)</f>
        <v/>
      </c>
      <c r="AC5" s="89" t="str">
        <f>IF(記入シート!I49="","",記入シート!I49)</f>
        <v/>
      </c>
      <c r="AD5" s="94" t="str">
        <f>IF(記入シート!I48="","",記入シート!I48)</f>
        <v/>
      </c>
      <c r="AE5" s="101" t="str">
        <f>IF(記入シート!J48=0,"",記入シート!J48)</f>
        <v/>
      </c>
      <c r="AF5" s="89" t="str">
        <f>IF(記入シート!I51="","",記入シート!I51)</f>
        <v/>
      </c>
      <c r="AG5" s="94" t="str">
        <f>IF(記入シート!I50="","",記入シート!I50)</f>
        <v/>
      </c>
      <c r="AH5" s="101" t="str">
        <f>IF(記入シート!J50=0,"",記入シート!J50)</f>
        <v/>
      </c>
      <c r="AI5" s="89" t="str">
        <f>IF(記入シート!I53="","",記入シート!I53)</f>
        <v/>
      </c>
      <c r="AJ5" s="94" t="str">
        <f>IF(記入シート!I52="","",記入シート!I52)</f>
        <v/>
      </c>
      <c r="AK5" s="101" t="str">
        <f>IF(記入シート!J52=0,"",記入シート!J52)</f>
        <v/>
      </c>
      <c r="AL5" s="89" t="str">
        <f>IF(記入シート!I55="","",記入シート!I55)</f>
        <v/>
      </c>
      <c r="AM5" s="94" t="str">
        <f>IF(記入シート!I54="","",記入シート!I54)</f>
        <v/>
      </c>
      <c r="AN5" s="101" t="str">
        <f>IF(記入シート!J54=0,"",記入シート!J54)</f>
        <v/>
      </c>
      <c r="AO5" s="103" t="str">
        <f>IF(記入シート!I57="","",記入シート!I57)</f>
        <v/>
      </c>
      <c r="AP5" s="100" t="str">
        <f>IF(記入シート!I56="","",記入シート!I56)</f>
        <v/>
      </c>
      <c r="AQ5" s="105" t="str">
        <f>IF(記入シート!J56=0,"",記入シート!J56)</f>
        <v/>
      </c>
      <c r="AR5" s="100" t="str">
        <f>IF(記入シート!I58="","",記入シート!I58)</f>
        <v/>
      </c>
      <c r="AS5" s="156">
        <f>IF(記入シート!J58=0,,記入シート!J58)</f>
        <v>0</v>
      </c>
      <c r="AT5" s="139" t="str">
        <f>IF(記入シート!I59=0,"",記入シート!I59)</f>
        <v/>
      </c>
      <c r="AU5" s="89" t="str">
        <f>IF(記入シート!I60=0,"",記入シート!I60)</f>
        <v/>
      </c>
      <c r="AV5" s="101" t="str">
        <f>IF(記入シート!J60=0,"",記入シート!J60)</f>
        <v/>
      </c>
      <c r="AW5" s="104" t="str">
        <f>IF(記入シート!I61=0,"",記入シート!I61)</f>
        <v/>
      </c>
      <c r="AX5" s="55"/>
      <c r="AY5" s="55"/>
      <c r="AZ5" s="55"/>
      <c r="BA5" s="55"/>
      <c r="BB5" s="55"/>
      <c r="BC5" s="55"/>
    </row>
    <row r="6" spans="1:59">
      <c r="A6" s="55"/>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row>
    <row r="7" spans="1:59">
      <c r="A7" s="55"/>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row>
    <row r="8" spans="1:59">
      <c r="A8" s="55"/>
      <c r="B8" s="55"/>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row>
    <row r="9" spans="1:59">
      <c r="A9" s="55"/>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row>
    <row r="10" spans="1:59">
      <c r="A10" s="55"/>
      <c r="B10" s="55"/>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row>
    <row r="11" spans="1:59">
      <c r="A11" s="55"/>
      <c r="B11" s="55"/>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row>
  </sheetData>
  <sheetProtection password="DB73" sheet="1" objects="1" scenarios="1" selectLockedCells="1"/>
  <mergeCells count="1">
    <mergeCell ref="AU2:AV2"/>
  </mergeCells>
  <phoneticPr fontId="1" type="noConversion"/>
  <printOptions headings="1" gridLines="1"/>
  <pageMargins left="0.19650320837816856" right="0.19650320837816856" top="0.98390475971492264" bottom="0.98390475971492264" header="0.51174154431801144" footer="0.51174154431801144"/>
  <pageSetup paperSize="9" scale="31" fitToWidth="2" orientation="landscape" blackAndWhite="1"/>
  <headerFooter alignWithMargins="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tint="-0.249977111117893"/>
    <pageSetUpPr fitToPage="1"/>
  </sheetPr>
  <dimension ref="A1:BG11"/>
  <sheetViews>
    <sheetView topLeftCell="AR1" zoomScaleSheetLayoutView="100" workbookViewId="0">
      <selection activeCell="T4" sqref="T4"/>
    </sheetView>
  </sheetViews>
  <sheetFormatPr defaultColWidth="8.88671875" defaultRowHeight="13.2"/>
  <cols>
    <col min="1" max="1" width="2.109375" style="1" customWidth="1"/>
    <col min="2" max="2" width="9.33203125" style="1" customWidth="1"/>
    <col min="3" max="3" width="7.6640625" style="1" customWidth="1"/>
    <col min="4" max="4" width="31.109375" style="1" customWidth="1"/>
    <col min="5" max="5" width="38.6640625" style="1" customWidth="1"/>
    <col min="6" max="6" width="16.109375" style="1" customWidth="1"/>
    <col min="7" max="8" width="12.44140625" style="1" customWidth="1"/>
    <col min="9" max="10" width="10" style="1" customWidth="1"/>
    <col min="11" max="11" width="45" style="1" customWidth="1"/>
    <col min="12" max="12" width="60" style="1" customWidth="1"/>
    <col min="13" max="13" width="31.33203125" style="1" customWidth="1"/>
    <col min="14" max="15" width="25" style="1" customWidth="1"/>
    <col min="16" max="16" width="20.6640625" style="1" customWidth="1"/>
    <col min="17" max="18" width="22.44140625" style="1" customWidth="1"/>
    <col min="19" max="19" width="20" style="1" customWidth="1"/>
    <col min="20" max="20" width="5.88671875" style="1" customWidth="1"/>
    <col min="21" max="21" width="20" style="1" customWidth="1"/>
    <col min="22" max="23" width="6.109375" style="1" customWidth="1"/>
    <col min="24" max="24" width="20" style="1" customWidth="1"/>
    <col min="25" max="26" width="6.109375" style="1" customWidth="1"/>
    <col min="27" max="27" width="20" style="1" customWidth="1"/>
    <col min="28" max="29" width="6.109375" style="1" customWidth="1"/>
    <col min="30" max="30" width="20" style="1" customWidth="1"/>
    <col min="31" max="32" width="6.109375" style="1" customWidth="1"/>
    <col min="33" max="33" width="20" style="1" customWidth="1"/>
    <col min="34" max="35" width="6.109375" style="1" customWidth="1"/>
    <col min="36" max="36" width="20" style="1" customWidth="1"/>
    <col min="37" max="38" width="6.109375" style="1" customWidth="1"/>
    <col min="39" max="39" width="20" style="1" customWidth="1"/>
    <col min="40" max="41" width="6.109375" style="1" customWidth="1"/>
    <col min="42" max="42" width="20" style="1" customWidth="1"/>
    <col min="43" max="43" width="6.109375" style="1" customWidth="1"/>
    <col min="44" max="44" width="22.33203125" style="1" customWidth="1"/>
    <col min="45" max="46" width="9" style="1" customWidth="1"/>
    <col min="47" max="47" width="16.33203125" style="1" customWidth="1"/>
    <col min="48" max="49" width="9" style="1" customWidth="1"/>
    <col min="50" max="50" width="8.88671875" style="1"/>
    <col min="51" max="52" width="16.109375" style="1" customWidth="1"/>
    <col min="53" max="53" width="12.6640625" style="1" customWidth="1"/>
    <col min="54" max="54" width="25" style="1" customWidth="1"/>
    <col min="55" max="55" width="32" style="1" bestFit="1" customWidth="1"/>
    <col min="57" max="57" width="14.88671875" customWidth="1"/>
    <col min="58" max="58" width="13.6640625" customWidth="1"/>
    <col min="59" max="59" width="16.44140625" customWidth="1"/>
  </cols>
  <sheetData>
    <row r="1" spans="1:59" ht="21.75" customHeight="1" thickBot="1">
      <c r="A1" s="54" t="str">
        <f>記入シート!A2</f>
        <v>平成27年度　第50回茨城県アンサンブルコンテスト中央地区大会</v>
      </c>
      <c r="B1" s="55"/>
      <c r="C1" s="55"/>
      <c r="D1" s="55"/>
      <c r="E1" s="55"/>
      <c r="F1" s="55"/>
      <c r="G1" s="54" t="s">
        <v>107</v>
      </c>
      <c r="H1" s="55"/>
      <c r="I1" s="56" t="s">
        <v>126</v>
      </c>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row>
    <row r="2" spans="1:59" ht="41.25" customHeight="1" thickBot="1">
      <c r="A2" s="55"/>
      <c r="B2" s="57" t="s">
        <v>80</v>
      </c>
      <c r="C2" s="113" t="s">
        <v>331</v>
      </c>
      <c r="D2" s="57" t="s">
        <v>108</v>
      </c>
      <c r="E2" s="58" t="s">
        <v>109</v>
      </c>
      <c r="F2" s="59" t="s">
        <v>110</v>
      </c>
      <c r="G2" s="60" t="s">
        <v>111</v>
      </c>
      <c r="H2" s="61" t="s">
        <v>112</v>
      </c>
      <c r="I2" s="62" t="s">
        <v>75</v>
      </c>
      <c r="J2" s="88" t="s">
        <v>330</v>
      </c>
      <c r="K2" s="61" t="s">
        <v>113</v>
      </c>
      <c r="L2" s="61" t="s">
        <v>114</v>
      </c>
      <c r="M2" s="61" t="s">
        <v>115</v>
      </c>
      <c r="N2" s="61" t="s">
        <v>116</v>
      </c>
      <c r="O2" s="61" t="s">
        <v>117</v>
      </c>
      <c r="P2" s="61" t="s">
        <v>118</v>
      </c>
      <c r="Q2" s="61" t="s">
        <v>119</v>
      </c>
      <c r="R2" s="61" t="s">
        <v>120</v>
      </c>
      <c r="S2" s="62" t="s">
        <v>121</v>
      </c>
      <c r="T2" s="227" t="s">
        <v>175</v>
      </c>
      <c r="U2" s="62" t="s">
        <v>50</v>
      </c>
      <c r="V2" s="87" t="s">
        <v>145</v>
      </c>
      <c r="W2" s="227" t="s">
        <v>175</v>
      </c>
      <c r="X2" s="62" t="s">
        <v>68</v>
      </c>
      <c r="Y2" s="87" t="s">
        <v>145</v>
      </c>
      <c r="Z2" s="227" t="s">
        <v>175</v>
      </c>
      <c r="AA2" s="62" t="s">
        <v>69</v>
      </c>
      <c r="AB2" s="87" t="s">
        <v>145</v>
      </c>
      <c r="AC2" s="227" t="s">
        <v>175</v>
      </c>
      <c r="AD2" s="61" t="s">
        <v>70</v>
      </c>
      <c r="AE2" s="87" t="s">
        <v>145</v>
      </c>
      <c r="AF2" s="227" t="s">
        <v>175</v>
      </c>
      <c r="AG2" s="61" t="s">
        <v>71</v>
      </c>
      <c r="AH2" s="87" t="s">
        <v>145</v>
      </c>
      <c r="AI2" s="227" t="s">
        <v>175</v>
      </c>
      <c r="AJ2" s="61" t="s">
        <v>72</v>
      </c>
      <c r="AK2" s="87" t="s">
        <v>145</v>
      </c>
      <c r="AL2" s="227" t="s">
        <v>175</v>
      </c>
      <c r="AM2" s="61" t="s">
        <v>73</v>
      </c>
      <c r="AN2" s="87" t="s">
        <v>145</v>
      </c>
      <c r="AO2" s="227" t="s">
        <v>175</v>
      </c>
      <c r="AP2" s="62" t="s">
        <v>74</v>
      </c>
      <c r="AQ2" s="85" t="s">
        <v>145</v>
      </c>
      <c r="AR2" s="137" t="s">
        <v>214</v>
      </c>
      <c r="AS2" s="136" t="s">
        <v>215</v>
      </c>
      <c r="AT2" s="87" t="s">
        <v>229</v>
      </c>
      <c r="AU2" s="626" t="s">
        <v>224</v>
      </c>
      <c r="AV2" s="627"/>
      <c r="AW2" s="85" t="s">
        <v>225</v>
      </c>
      <c r="AX2" s="60" t="s">
        <v>14</v>
      </c>
      <c r="AY2" s="61" t="s">
        <v>122</v>
      </c>
      <c r="AZ2" s="61" t="s">
        <v>123</v>
      </c>
      <c r="BA2" s="108" t="s">
        <v>17</v>
      </c>
      <c r="BB2" s="109" t="s">
        <v>124</v>
      </c>
      <c r="BC2" s="273" t="s">
        <v>268</v>
      </c>
      <c r="BD2" s="119" t="s">
        <v>178</v>
      </c>
      <c r="BE2" s="120" t="s">
        <v>179</v>
      </c>
      <c r="BF2" s="120" t="s">
        <v>181</v>
      </c>
      <c r="BG2" s="121" t="s">
        <v>179</v>
      </c>
    </row>
    <row r="3" spans="1:59" ht="37.5" customHeight="1" thickBot="1">
      <c r="A3" s="63"/>
      <c r="B3" s="89" t="str">
        <f>'（例）記入シート'!$E$12</f>
        <v>中学校</v>
      </c>
      <c r="C3" s="90" t="str">
        <f>'（例）記入シート'!E13</f>
        <v>中央</v>
      </c>
      <c r="D3" s="91" t="str">
        <f>'（例）記入シート'!$E$14</f>
        <v>水戸立安紺中学校</v>
      </c>
      <c r="E3" s="92" t="str">
        <f>'（例）記入シート'!$E$15</f>
        <v>みとしりつあんこんちゅうがっこう</v>
      </c>
      <c r="F3" s="93" t="s">
        <v>125</v>
      </c>
      <c r="G3" s="128" t="str">
        <f>'（例）記入シート'!E31</f>
        <v>打楽器</v>
      </c>
      <c r="H3" s="94" t="str">
        <f>'（例）記入シート'!E32</f>
        <v>七重奏</v>
      </c>
      <c r="I3" s="95">
        <f>'（例）記入シート'!E62</f>
        <v>0.1944444444444445</v>
      </c>
      <c r="J3" s="94" t="str">
        <f>'（例）記入シート'!E63</f>
        <v>あり</v>
      </c>
      <c r="K3" s="96" t="str">
        <f>'（例）記入シート'!E33</f>
        <v>ヴォルケーノ・タワー</v>
      </c>
      <c r="L3" s="96" t="str">
        <f>'（例）記入シート'!E34</f>
        <v>ぼるけーの・たわー</v>
      </c>
      <c r="M3" s="97" t="str">
        <f>'（例）記入シート'!E35</f>
        <v>The Volcano Tower</v>
      </c>
      <c r="N3" s="96" t="str">
        <f>'（例）記入シート'!E36</f>
        <v>グラステイル</v>
      </c>
      <c r="O3" s="96" t="str">
        <f>'（例）記入シート'!E37</f>
        <v>ぐらすている</v>
      </c>
      <c r="P3" s="97" t="str">
        <f>'（例）記入シート'!E38</f>
        <v>Jerry　Grasstail</v>
      </c>
      <c r="Q3" s="96" t="str">
        <f>'（例）記入シート'!E39</f>
        <v>なし</v>
      </c>
      <c r="R3" s="96" t="str">
        <f>'（例）記入シート'!E40</f>
        <v>なし</v>
      </c>
      <c r="S3" s="98" t="str">
        <f>'（例）記入シート'!E41</f>
        <v>なし</v>
      </c>
      <c r="T3" s="99" t="str">
        <f>'（例）記入シート'!E43</f>
        <v>Perc</v>
      </c>
      <c r="U3" s="100" t="str">
        <f>'（例）記入シート'!E42</f>
        <v>吹連　次郎</v>
      </c>
      <c r="V3" s="101" t="str">
        <f>'（例）記入シート'!F42</f>
        <v>○</v>
      </c>
      <c r="W3" s="99" t="str">
        <f>'（例）記入シート'!E45</f>
        <v>Perc</v>
      </c>
      <c r="X3" s="100" t="str">
        <f>'（例）記入シート'!E44</f>
        <v>吹連　三郎</v>
      </c>
      <c r="Y3" s="101" t="str">
        <f>'（例）記入シート'!F44</f>
        <v>×</v>
      </c>
      <c r="Z3" s="102" t="str">
        <f>'（例）記入シート'!E47</f>
        <v>Perc</v>
      </c>
      <c r="AA3" s="100" t="str">
        <f>'（例）記入シート'!E46</f>
        <v>吹連　四郎</v>
      </c>
      <c r="AB3" s="101" t="str">
        <f>'（例）記入シート'!F46</f>
        <v>○</v>
      </c>
      <c r="AC3" s="89" t="str">
        <f>IF('（例）記入シート'!E49="","",'（例）記入シート'!E49)</f>
        <v>Perc</v>
      </c>
      <c r="AD3" s="94" t="str">
        <f>IF('（例）記入シート'!E48="","",'（例）記入シート'!E48)</f>
        <v>吹連　五郎</v>
      </c>
      <c r="AE3" s="101" t="str">
        <f>IF('（例）記入シート'!F48=0,"",'（例）記入シート'!F48)</f>
        <v>○</v>
      </c>
      <c r="AF3" s="89" t="str">
        <f>IF('（例）記入シート'!E51="","",'（例）記入シート'!E51)</f>
        <v>Perc</v>
      </c>
      <c r="AG3" s="94" t="str">
        <f>IF('（例）記入シート'!E50="","",'（例）記入シート'!E50)</f>
        <v>吹連　六郎</v>
      </c>
      <c r="AH3" s="101" t="str">
        <f>IF('（例）記入シート'!F50=0,"",'（例）記入シート'!F50)</f>
        <v>×</v>
      </c>
      <c r="AI3" s="89" t="str">
        <f>IF('（例）記入シート'!E53="","",'（例）記入シート'!E53)</f>
        <v>Perc</v>
      </c>
      <c r="AJ3" s="94" t="str">
        <f>IF('（例）記入シート'!E52="","",'（例）記入シート'!E52)</f>
        <v>吹連　七郎</v>
      </c>
      <c r="AK3" s="101" t="str">
        <f>IF('（例）記入シート'!F52=0,"",'（例）記入シート'!F52)</f>
        <v>○</v>
      </c>
      <c r="AL3" s="89" t="str">
        <f>IF('（例）記入シート'!E55="","",'（例）記入シート'!E55)</f>
        <v>Perc</v>
      </c>
      <c r="AM3" s="94" t="str">
        <f>IF('（例）記入シート'!E54="","",'（例）記入シート'!E54)</f>
        <v>吹連　八郎</v>
      </c>
      <c r="AN3" s="101" t="str">
        <f>IF('（例）記入シート'!F54=0,"",'（例）記入シート'!F54)</f>
        <v>○</v>
      </c>
      <c r="AO3" s="103" t="str">
        <f>IF('（例）記入シート'!E57="","",'（例）記入シート'!E57)</f>
        <v/>
      </c>
      <c r="AP3" s="100" t="str">
        <f>IF(記入シート!E56="","",記入シート!E56)</f>
        <v/>
      </c>
      <c r="AQ3" s="104" t="str">
        <f>IF(記入シート!F56=0,"",記入シート!F56)</f>
        <v/>
      </c>
      <c r="AR3" s="100" t="str">
        <f>IF('（例）記入シート'!E58="","",'（例）記入シート'!E58)</f>
        <v>マリンバ１・ティンパニ４・ビブラフォン１・トムトム４・レインスティック１・スモールマラカス１</v>
      </c>
      <c r="AS3" s="100" t="str">
        <f>IF('（例）記入シート'!F58=0,,'（例）記入シート'!F58)</f>
        <v>○</v>
      </c>
      <c r="AT3" s="101">
        <f>IF('（例）記入シート'!E59=0,"",'（例）記入シート'!E59)</f>
        <v>15</v>
      </c>
      <c r="AU3" s="89" t="str">
        <f>IF('（例）記入シート'!E60=0,"",'（例）記入シート'!E60)</f>
        <v>吹連出版</v>
      </c>
      <c r="AV3" s="101" t="str">
        <f>IF('（例）記入シート'!F60=0,"",'（例）記入シート'!F60)</f>
        <v>販売</v>
      </c>
      <c r="AW3" s="104">
        <f>IF('（例）記入シート'!E61=0,"",'（例）記入シート'!E61)</f>
        <v>1</v>
      </c>
      <c r="AX3" s="138">
        <f>'（例）記入シート'!E17</f>
        <v>15</v>
      </c>
      <c r="AY3" s="122" t="str">
        <f>'（例）記入シート'!E18</f>
        <v>吹連　太郎</v>
      </c>
      <c r="AZ3" s="122" t="str">
        <f>'（例）記入シート'!E22</f>
        <v>090-1234-5678</v>
      </c>
      <c r="BA3" s="123" t="str">
        <f>'（例）記入シート'!E19</f>
        <v>310-9876</v>
      </c>
      <c r="BB3" s="124" t="str">
        <f>'（例）記入シート'!E20</f>
        <v>水戸市安紺２－１５－１</v>
      </c>
      <c r="BC3" s="270" t="str">
        <f>'（例）記入シート'!E21</f>
        <v>029-299-2345／029-299-6789</v>
      </c>
      <c r="BD3" s="125">
        <f>'（例）記入シート'!E23</f>
        <v>0</v>
      </c>
      <c r="BE3" s="126" t="str">
        <f>'（例）記入シート'!E24</f>
        <v>自家用車　１</v>
      </c>
      <c r="BF3" s="126" t="str">
        <f>'（例）記入シート'!E25</f>
        <v>２ｔ　１</v>
      </c>
      <c r="BG3" s="127">
        <f>'（例）記入シート'!E26</f>
        <v>0</v>
      </c>
    </row>
    <row r="4" spans="1:59" ht="37.5" customHeight="1" thickBot="1">
      <c r="A4" s="55"/>
      <c r="B4" s="89" t="str">
        <f>IF(G4="","",'（例）記入シート'!$E$12)</f>
        <v>中学校</v>
      </c>
      <c r="C4" s="90" t="str">
        <f>'（例）記入シート'!E13</f>
        <v>中央</v>
      </c>
      <c r="D4" s="91" t="str">
        <f>IF(G4="","",'（例）記入シート'!$E$14)</f>
        <v>水戸立安紺中学校</v>
      </c>
      <c r="E4" s="92" t="str">
        <f>IF(G4="","",'（例）記入シート'!$E$15)</f>
        <v>みとしりつあんこんちゅうがっこう</v>
      </c>
      <c r="F4" s="105" t="str">
        <f>IF(G4="","","Ｂグループ")</f>
        <v>Ｂグループ</v>
      </c>
      <c r="G4" s="129" t="str">
        <f>IF('（例）記入シート'!G31="","",'（例）記入シート'!G31)</f>
        <v>金管</v>
      </c>
      <c r="H4" s="106" t="str">
        <f>IF('（例）記入シート'!G32="","",'（例）記入シート'!G32)</f>
        <v>五重奏</v>
      </c>
      <c r="I4" s="107">
        <f>IF('（例）記入シート'!G62="","",'（例）記入シート'!G62)</f>
        <v>0.12500000000000003</v>
      </c>
      <c r="J4" s="94" t="str">
        <f>IF('（例）記入シート'!G63="","",'（例）記入シート'!G63)</f>
        <v>なし</v>
      </c>
      <c r="K4" s="96" t="str">
        <f>IF('（例）記入シート'!G33="","",'（例）記入シート'!G33)</f>
        <v>金管五重奏曲第３番より　第１楽章</v>
      </c>
      <c r="L4" s="96" t="str">
        <f>IF('（例）記入シート'!G34="","",'（例）記入シート'!G34)</f>
        <v>きんかんごじゅうそうきょくだいさんばんより　だいいちがくしょう</v>
      </c>
      <c r="M4" s="97" t="str">
        <f>IF('（例）記入シート'!G35="","",'（例）記入シート'!G35)</f>
        <v>Quintet No.3 for Brass Quintet</v>
      </c>
      <c r="N4" s="96" t="str">
        <f>IF('（例）記入シート'!G36="","",'（例）記入シート'!G36)</f>
        <v>エヴァルド</v>
      </c>
      <c r="O4" s="96" t="str">
        <f>IF('（例）記入シート'!G37="","",'（例）記入シート'!G37)</f>
        <v>えばるど</v>
      </c>
      <c r="P4" s="97" t="str">
        <f>IF('（例）記入シート'!G38="","",'（例）記入シート'!G38)</f>
        <v>Victor Ewald</v>
      </c>
      <c r="Q4" s="96" t="str">
        <f>IF('（例）記入シート'!G39="","",'（例）記入シート'!G39)</f>
        <v>なし</v>
      </c>
      <c r="R4" s="96" t="str">
        <f>IF('（例）記入シート'!G40="","",'（例）記入シート'!G40)</f>
        <v>なし</v>
      </c>
      <c r="S4" s="98" t="str">
        <f>IF('（例）記入シート'!G41="","",'（例）記入シート'!G41)</f>
        <v>なし</v>
      </c>
      <c r="T4" s="99" t="str">
        <f>IF('（例）記入シート'!G43=0,"",'（例）記入シート'!G43)</f>
        <v>P.Trp</v>
      </c>
      <c r="U4" s="100" t="str">
        <f>IF('（例）記入シート'!G42="","",'（例）記入シート'!G42)</f>
        <v>連盟　太郎</v>
      </c>
      <c r="V4" s="101" t="str">
        <f>IF('（例）記入シート'!H42=0,"",'（例）記入シート'!H42)</f>
        <v>○</v>
      </c>
      <c r="W4" s="99" t="str">
        <f>IF('（例）記入シート'!G45=0,"",'（例）記入シート'!G45)</f>
        <v>Trp</v>
      </c>
      <c r="X4" s="100" t="str">
        <f>IF('（例）記入シート'!G44="","",'（例）記入シート'!G44)</f>
        <v>連盟　次郎</v>
      </c>
      <c r="Y4" s="101" t="str">
        <f>IF('（例）記入シート'!H44=0,"",'（例）記入シート'!H44)</f>
        <v>×</v>
      </c>
      <c r="Z4" s="102" t="str">
        <f>IF('（例）記入シート'!G47=0,"",'（例）記入シート'!G47)</f>
        <v>Hrn</v>
      </c>
      <c r="AA4" s="100" t="str">
        <f>IF('（例）記入シート'!G46="","",'（例）記入シート'!G46)</f>
        <v>連盟　三郎</v>
      </c>
      <c r="AB4" s="101" t="str">
        <f>IF('（例）記入シート'!H46=0,"",'（例）記入シート'!H46)</f>
        <v>○</v>
      </c>
      <c r="AC4" s="89" t="str">
        <f>IF('（例）記入シート'!G49="","",'（例）記入シート'!G49)</f>
        <v>Trb</v>
      </c>
      <c r="AD4" s="94" t="str">
        <f>IF('（例）記入シート'!G48="","",'（例）記入シート'!G48)</f>
        <v>連盟　四郎</v>
      </c>
      <c r="AE4" s="101" t="str">
        <f>IF('（例）記入シート'!H48=0,"",'（例）記入シート'!H48)</f>
        <v>○</v>
      </c>
      <c r="AF4" s="89" t="str">
        <f>IF('（例）記入シート'!G51="","",'（例）記入シート'!G51)</f>
        <v>Tub</v>
      </c>
      <c r="AG4" s="94" t="str">
        <f>IF('（例）記入シート'!G50="","",'（例）記入シート'!G50)</f>
        <v>連盟　五郎</v>
      </c>
      <c r="AH4" s="101" t="str">
        <f>IF('（例）記入シート'!H50=0,"",'（例）記入シート'!H50)</f>
        <v>×</v>
      </c>
      <c r="AI4" s="89" t="str">
        <f>IF('（例）記入シート'!G53="","",'（例）記入シート'!G53)</f>
        <v/>
      </c>
      <c r="AJ4" s="94" t="str">
        <f>IF(記入シート!G52="","",記入シート!G52)</f>
        <v/>
      </c>
      <c r="AK4" s="101" t="str">
        <f>IF(記入シート!H52=0,"",記入シート!H52)</f>
        <v/>
      </c>
      <c r="AL4" s="89" t="str">
        <f>IF(記入シート!G55="","",記入シート!G55)</f>
        <v/>
      </c>
      <c r="AM4" s="94" t="str">
        <f>IF(記入シート!G54="","",記入シート!G54)</f>
        <v/>
      </c>
      <c r="AN4" s="101" t="str">
        <f>IF(記入シート!H54=0,"",記入シート!H54)</f>
        <v/>
      </c>
      <c r="AO4" s="103" t="str">
        <f>IF(記入シート!G57="","",記入シート!G57)</f>
        <v/>
      </c>
      <c r="AP4" s="100" t="str">
        <f>IF(記入シート!G56="","",記入シート!G56)</f>
        <v/>
      </c>
      <c r="AQ4" s="104" t="str">
        <f>IF(記入シート!H56=0,"",記入シート!H56)</f>
        <v/>
      </c>
      <c r="AR4" s="100" t="str">
        <f>IF(記入シート!G58="","",記入シート!G58)</f>
        <v/>
      </c>
      <c r="AS4" s="156" t="str">
        <f>IF('（例）記入シート'!H58=0,,'（例）記入シート'!H58)</f>
        <v>×</v>
      </c>
      <c r="AT4" s="139" t="str">
        <f>IF('（例）記入シート'!G59=0,"",'（例）記入シート'!G59)</f>
        <v/>
      </c>
      <c r="AU4" s="89" t="str">
        <f>IF('（例）記入シート'!G60=0,"",'（例）記入シート'!G60)</f>
        <v>連盟出版</v>
      </c>
      <c r="AV4" s="101" t="str">
        <f>IF('（例）記入シート'!H60=0,"",'（例）記入シート'!H60)</f>
        <v>レンタル</v>
      </c>
      <c r="AW4" s="104">
        <f>IF('（例）記入シート'!G61=0,"",'（例）記入シート'!G61)</f>
        <v>3</v>
      </c>
      <c r="AX4" s="55"/>
      <c r="AY4" s="55"/>
      <c r="AZ4" s="55"/>
      <c r="BA4" s="55"/>
      <c r="BB4" s="55"/>
      <c r="BC4" s="55"/>
    </row>
    <row r="5" spans="1:59" ht="37.5" customHeight="1" thickBot="1">
      <c r="A5" s="55"/>
      <c r="B5" s="89" t="str">
        <f>IF(G5="","",'（例）記入シート'!$E$12)</f>
        <v>中学校</v>
      </c>
      <c r="C5" s="90" t="str">
        <f>'（例）記入シート'!E13</f>
        <v>中央</v>
      </c>
      <c r="D5" s="91" t="str">
        <f>IF(G5="","",'（例）記入シート'!$E$14)</f>
        <v>水戸立安紺中学校</v>
      </c>
      <c r="E5" s="92" t="str">
        <f>IF(G5="","",'（例）記入シート'!$E$15)</f>
        <v>みとしりつあんこんちゅうがっこう</v>
      </c>
      <c r="F5" s="104" t="str">
        <f>IF(G5="","","Ｃグループ")</f>
        <v>Ｃグループ</v>
      </c>
      <c r="G5" s="128" t="str">
        <f>IF('（例）記入シート'!I31="","",'（例）記入シート'!I31)</f>
        <v>管楽</v>
      </c>
      <c r="H5" s="94" t="str">
        <f>IF('（例）記入シート'!I32="","",'（例）記入シート'!I32)</f>
        <v>六重奏</v>
      </c>
      <c r="I5" s="95">
        <f>IF('（例）記入シート'!I62="","",'（例）記入シート'!I62)</f>
        <v>0.16666666666666671</v>
      </c>
      <c r="J5" s="94" t="str">
        <f>IF('（例）記入シート'!I63="","",'（例）記入シート'!I63)</f>
        <v>あり</v>
      </c>
      <c r="K5" s="96" t="str">
        <f>IF('（例）記入シート'!I33="","",'（例）記入シート'!I33)</f>
        <v>組曲「動物の謝肉祭」より　化石，水族館，終曲</v>
      </c>
      <c r="L5" s="96" t="str">
        <f>IF('（例）記入シート'!I34="","",'（例）記入シート'!I34)</f>
        <v>くみきょく「どうぶつのしゃにんくさい」より　かせき，すいぞくかん，しゅうきょく</v>
      </c>
      <c r="M5" s="97" t="str">
        <f>IF('（例）記入シート'!I35="","",'（例）記入シート'!I35)</f>
        <v>Le Carnaval Des Animaux</v>
      </c>
      <c r="N5" s="96" t="str">
        <f>IF('（例）記入シート'!I36="","",'（例）記入シート'!I36)</f>
        <v>サン＝サーンス</v>
      </c>
      <c r="O5" s="96" t="str">
        <f>IF('（例）記入シート'!I37="","",'（例）記入シート'!I37)</f>
        <v>さん＝さーんす</v>
      </c>
      <c r="P5" s="97" t="str">
        <f>IF('（例）記入シート'!I38="","",'（例）記入シート'!I38)</f>
        <v>Camille Saint-Saens</v>
      </c>
      <c r="Q5" s="96" t="str">
        <f>IF('（例）記入シート'!I39="","",'（例）記入シート'!I39)</f>
        <v>山田　太郎</v>
      </c>
      <c r="R5" s="96" t="str">
        <f>IF('（例）記入シート'!I40="","",'（例）記入シート'!I40)</f>
        <v>やまだ　たろう</v>
      </c>
      <c r="S5" s="98" t="str">
        <f>IF('（例）記入シート'!I41="","",'（例）記入シート'!I41)</f>
        <v>YAMADA　Taro</v>
      </c>
      <c r="T5" s="99" t="str">
        <f>IF('（例）記入シート'!I43=0,"",'（例）記入シート'!I43)</f>
        <v>Fl</v>
      </c>
      <c r="U5" s="100" t="str">
        <f>IF('（例）記入シート'!I42="","",'（例）記入シート'!I42)</f>
        <v>吹奏　太郎</v>
      </c>
      <c r="V5" s="101" t="str">
        <f>IF('（例）記入シート'!J42=0,"",'（例）記入シート'!J42)</f>
        <v>○</v>
      </c>
      <c r="W5" s="99" t="str">
        <f>IF('（例）記入シート'!I45=0,"",'（例）記入シート'!I45)</f>
        <v>Cl</v>
      </c>
      <c r="X5" s="100" t="str">
        <f>IF('（例）記入シート'!I44="","",'（例）記入シート'!I44)</f>
        <v>吹奏　次郎</v>
      </c>
      <c r="Y5" s="101" t="str">
        <f>IF('（例）記入シート'!J44=0,"",'（例）記入シート'!J44)</f>
        <v>○</v>
      </c>
      <c r="Z5" s="102" t="str">
        <f>IF('（例）記入シート'!I47=0,"",'（例）記入シート'!I47)</f>
        <v>Trp</v>
      </c>
      <c r="AA5" s="100" t="str">
        <f>IF('（例）記入シート'!I46="","",'（例）記入シート'!I46)</f>
        <v>吹奏　三郎</v>
      </c>
      <c r="AB5" s="101" t="str">
        <f>IF('（例）記入シート'!J46=0,"",'（例）記入シート'!J46)</f>
        <v>○</v>
      </c>
      <c r="AC5" s="89" t="str">
        <f>IF('（例）記入シート'!I49="","",'（例）記入シート'!I49)</f>
        <v>Trb</v>
      </c>
      <c r="AD5" s="94" t="str">
        <f>IF('（例）記入シート'!I48="","",'（例）記入シート'!I48)</f>
        <v>吹奏　四郎</v>
      </c>
      <c r="AE5" s="101" t="str">
        <f>IF('（例）記入シート'!J48=0,"",'（例）記入シート'!J48)</f>
        <v>○</v>
      </c>
      <c r="AF5" s="89" t="str">
        <f>IF('（例）記入シート'!I51="","",'（例）記入シート'!I51)</f>
        <v>S.Bass</v>
      </c>
      <c r="AG5" s="94" t="str">
        <f>IF('（例）記入シート'!I50="","",'（例）記入シート'!I50)</f>
        <v>吹奏　五郎</v>
      </c>
      <c r="AH5" s="101" t="str">
        <f>IF('（例）記入シート'!J50=0,"",'（例）記入シート'!J50)</f>
        <v>○</v>
      </c>
      <c r="AI5" s="89" t="str">
        <f>IF('（例）記入シート'!I53="","",'（例）記入シート'!I53)</f>
        <v>Perc</v>
      </c>
      <c r="AJ5" s="94" t="str">
        <f>IF('（例）記入シート'!I52="","",'（例）記入シート'!I52)</f>
        <v>吹奏　六郎</v>
      </c>
      <c r="AK5" s="101" t="str">
        <f>IF('（例）記入シート'!J52=0,"",'（例）記入シート'!J52)</f>
        <v>○</v>
      </c>
      <c r="AL5" s="89" t="str">
        <f>IF('（例）記入シート'!I55="","",'（例）記入シート'!I55)</f>
        <v/>
      </c>
      <c r="AM5" s="94" t="str">
        <f>IF(記入シート!I54="","",記入シート!I54)</f>
        <v/>
      </c>
      <c r="AN5" s="101" t="str">
        <f>IF(記入シート!J54=0,"",記入シート!J54)</f>
        <v/>
      </c>
      <c r="AO5" s="103" t="str">
        <f>IF(記入シート!I57="","",記入シート!I57)</f>
        <v/>
      </c>
      <c r="AP5" s="100" t="str">
        <f>IF(記入シート!I56="","",記入シート!I56)</f>
        <v/>
      </c>
      <c r="AQ5" s="105" t="str">
        <f>IF(記入シート!J56=0,"",記入シート!J56)</f>
        <v/>
      </c>
      <c r="AR5" s="100" t="str">
        <f>IF('（例）記入シート'!I58="","",'（例）記入シート'!I58)</f>
        <v>マリンバ　１台</v>
      </c>
      <c r="AS5" s="156" t="str">
        <f>IF('（例）記入シート'!J58=0,,'（例）記入シート'!J58)</f>
        <v>○</v>
      </c>
      <c r="AT5" s="139">
        <f>IF('（例）記入シート'!I59=0,"",'（例）記入シート'!I59)</f>
        <v>2</v>
      </c>
      <c r="AU5" s="89" t="str">
        <f>IF('（例）記入シート'!I60=0,"",'（例）記入シート'!I60)</f>
        <v/>
      </c>
      <c r="AV5" s="101" t="str">
        <f>IF('（例）記入シート'!J60=0,"",'（例）記入シート'!J60)</f>
        <v>未出版</v>
      </c>
      <c r="AW5" s="104">
        <f>IF('（例）記入シート'!I61=0,"",'（例）記入シート'!I61)</f>
        <v>4</v>
      </c>
      <c r="AX5" s="55"/>
      <c r="AY5" s="55"/>
      <c r="AZ5" s="55"/>
      <c r="BA5" s="55"/>
      <c r="BB5" s="55"/>
      <c r="BC5" s="55"/>
    </row>
    <row r="6" spans="1:59">
      <c r="A6" s="55"/>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row>
    <row r="7" spans="1:59">
      <c r="A7" s="55"/>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row>
    <row r="8" spans="1:59">
      <c r="A8" s="55"/>
      <c r="B8" s="55"/>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row>
    <row r="9" spans="1:59">
      <c r="A9" s="55"/>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row>
    <row r="10" spans="1:59">
      <c r="A10" s="55"/>
      <c r="B10" s="55"/>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row>
    <row r="11" spans="1:59">
      <c r="A11" s="55"/>
      <c r="B11" s="55"/>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row>
  </sheetData>
  <sheetProtection password="DB73" sheet="1" objects="1" scenarios="1" selectLockedCells="1"/>
  <mergeCells count="1">
    <mergeCell ref="AU2:AV2"/>
  </mergeCells>
  <phoneticPr fontId="32"/>
  <printOptions headings="1" gridLines="1"/>
  <pageMargins left="0.19650320837816856" right="0.19650320837816856" top="0.98390475971492264" bottom="0.98390475971492264" header="0.51174154431801144" footer="0.51174154431801144"/>
  <pageSetup paperSize="9" scale="31" fitToWidth="2" orientation="landscape" blackAndWhite="1"/>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AY76"/>
  <sheetViews>
    <sheetView view="pageBreakPreview" topLeftCell="A52" zoomScale="125" zoomScaleNormal="125" zoomScaleSheetLayoutView="80" zoomScalePageLayoutView="125" workbookViewId="0">
      <selection activeCell="E12" sqref="E12:F12"/>
    </sheetView>
  </sheetViews>
  <sheetFormatPr defaultColWidth="8.88671875" defaultRowHeight="13.2"/>
  <cols>
    <col min="1" max="1" width="2" style="1" customWidth="1"/>
    <col min="2" max="2" width="8.88671875" style="1"/>
    <col min="3" max="3" width="15" style="1" customWidth="1"/>
    <col min="4" max="4" width="7.109375" style="1" bestFit="1" customWidth="1"/>
    <col min="5" max="5" width="37.44140625" style="1" customWidth="1"/>
    <col min="6" max="6" width="7.6640625" style="1" bestFit="1" customWidth="1"/>
    <col min="7" max="7" width="37.44140625" style="1" customWidth="1"/>
    <col min="8" max="8" width="7.6640625" style="1" bestFit="1" customWidth="1"/>
    <col min="9" max="9" width="37.44140625" style="1" customWidth="1"/>
    <col min="10" max="10" width="7.6640625" style="1" bestFit="1" customWidth="1"/>
    <col min="11" max="11" width="2" style="1" customWidth="1"/>
    <col min="12" max="12" width="18.109375" style="1" customWidth="1"/>
    <col min="13" max="13" width="25" style="1" customWidth="1"/>
    <col min="14" max="50" width="9" style="1" customWidth="1"/>
    <col min="51" max="79" width="9" customWidth="1"/>
  </cols>
  <sheetData>
    <row r="1" spans="1:23" ht="11.25" customHeight="1">
      <c r="A1" s="2"/>
      <c r="B1" s="3"/>
      <c r="C1" s="3"/>
      <c r="D1" s="3"/>
      <c r="E1" s="3"/>
      <c r="F1" s="3"/>
      <c r="G1" s="3"/>
      <c r="H1" s="3"/>
      <c r="I1" s="3"/>
      <c r="J1" s="3"/>
      <c r="K1" s="3"/>
      <c r="L1" s="145"/>
    </row>
    <row r="2" spans="1:23" ht="24" customHeight="1">
      <c r="A2" s="376" t="s">
        <v>340</v>
      </c>
      <c r="B2" s="376"/>
      <c r="C2" s="376"/>
      <c r="D2" s="376"/>
      <c r="E2" s="376"/>
      <c r="F2" s="376"/>
      <c r="G2" s="376"/>
      <c r="H2" s="376"/>
      <c r="I2" s="376"/>
      <c r="J2" s="376"/>
      <c r="K2" s="376"/>
      <c r="L2" s="146" t="s">
        <v>0</v>
      </c>
      <c r="N2" s="1" t="s">
        <v>1</v>
      </c>
    </row>
    <row r="3" spans="1:23" ht="24" customHeight="1">
      <c r="A3" s="384" t="s">
        <v>184</v>
      </c>
      <c r="B3" s="384"/>
      <c r="C3" s="384"/>
      <c r="D3" s="384"/>
      <c r="E3" s="384"/>
      <c r="F3" s="384"/>
      <c r="G3" s="384"/>
      <c r="H3" s="384"/>
      <c r="I3" s="384"/>
      <c r="J3" s="384"/>
      <c r="K3" s="384"/>
      <c r="L3" s="147" t="str">
        <f>IF(P18=111,N2,N3)</f>
        <v>ＮＧ</v>
      </c>
      <c r="N3" s="1" t="s">
        <v>2</v>
      </c>
    </row>
    <row r="4" spans="1:23" ht="24" customHeight="1">
      <c r="A4" s="17"/>
      <c r="B4" s="17"/>
      <c r="C4" s="17"/>
      <c r="D4" s="17"/>
      <c r="E4" s="17"/>
      <c r="F4" s="17"/>
      <c r="G4" s="17"/>
      <c r="H4" s="17"/>
      <c r="I4" s="17"/>
      <c r="J4" s="17"/>
      <c r="K4" s="17"/>
      <c r="L4" s="147"/>
    </row>
    <row r="5" spans="1:23" ht="15" customHeight="1">
      <c r="A5" s="4"/>
      <c r="B5" s="385" t="s">
        <v>3</v>
      </c>
      <c r="C5" s="386"/>
      <c r="D5" s="386"/>
      <c r="E5" s="386"/>
      <c r="F5" s="386"/>
      <c r="G5" s="386"/>
      <c r="H5" s="386"/>
      <c r="I5" s="387"/>
      <c r="J5" s="6"/>
      <c r="K5" s="4"/>
      <c r="L5" s="374"/>
    </row>
    <row r="6" spans="1:23" ht="15" customHeight="1">
      <c r="A6" s="4"/>
      <c r="B6" s="388" t="s">
        <v>4</v>
      </c>
      <c r="C6" s="389"/>
      <c r="D6" s="389"/>
      <c r="E6" s="389"/>
      <c r="F6" s="389"/>
      <c r="G6" s="389"/>
      <c r="H6" s="389"/>
      <c r="I6" s="390"/>
      <c r="J6" s="6"/>
      <c r="K6" s="4"/>
      <c r="L6" s="374"/>
    </row>
    <row r="7" spans="1:23" ht="15" customHeight="1">
      <c r="A7" s="4"/>
      <c r="B7" s="388" t="s">
        <v>5</v>
      </c>
      <c r="C7" s="389"/>
      <c r="D7" s="389"/>
      <c r="E7" s="389"/>
      <c r="F7" s="389"/>
      <c r="G7" s="389"/>
      <c r="H7" s="389"/>
      <c r="I7" s="390"/>
      <c r="J7" s="6"/>
      <c r="K7" s="4"/>
      <c r="L7" s="374"/>
    </row>
    <row r="8" spans="1:23" ht="15" customHeight="1">
      <c r="A8" s="4"/>
      <c r="B8" s="388" t="s">
        <v>6</v>
      </c>
      <c r="C8" s="389"/>
      <c r="D8" s="389"/>
      <c r="E8" s="389"/>
      <c r="F8" s="389"/>
      <c r="G8" s="389"/>
      <c r="H8" s="389"/>
      <c r="I8" s="390"/>
      <c r="J8" s="6"/>
      <c r="K8" s="4"/>
      <c r="L8" s="374"/>
    </row>
    <row r="9" spans="1:23" ht="15" customHeight="1">
      <c r="A9" s="4"/>
      <c r="B9" s="388" t="s">
        <v>7</v>
      </c>
      <c r="C9" s="389"/>
      <c r="D9" s="389"/>
      <c r="E9" s="389"/>
      <c r="F9" s="389"/>
      <c r="G9" s="389"/>
      <c r="H9" s="389"/>
      <c r="I9" s="390"/>
      <c r="J9" s="6"/>
      <c r="K9" s="4"/>
      <c r="L9" s="374"/>
    </row>
    <row r="10" spans="1:23" ht="15" customHeight="1">
      <c r="A10" s="4"/>
      <c r="B10" s="377" t="s">
        <v>8</v>
      </c>
      <c r="C10" s="378"/>
      <c r="D10" s="378"/>
      <c r="E10" s="378"/>
      <c r="F10" s="378"/>
      <c r="G10" s="378"/>
      <c r="H10" s="378"/>
      <c r="I10" s="379"/>
      <c r="J10" s="6"/>
      <c r="K10" s="4"/>
      <c r="L10" s="374"/>
    </row>
    <row r="11" spans="1:23" ht="15" customHeight="1" thickBot="1">
      <c r="A11" s="18"/>
      <c r="B11" s="18"/>
      <c r="C11" s="18"/>
      <c r="D11" s="18"/>
      <c r="E11" s="18"/>
      <c r="F11" s="18"/>
      <c r="G11" s="18"/>
      <c r="H11" s="18"/>
      <c r="I11" s="18"/>
      <c r="J11" s="18"/>
      <c r="K11" s="18"/>
      <c r="L11" s="374"/>
    </row>
    <row r="12" spans="1:23" s="5" customFormat="1" ht="24" customHeight="1">
      <c r="A12" s="6"/>
      <c r="B12" s="380" t="s">
        <v>9</v>
      </c>
      <c r="C12" s="381"/>
      <c r="D12" s="381"/>
      <c r="E12" s="382" t="s">
        <v>132</v>
      </c>
      <c r="F12" s="383"/>
      <c r="G12" s="6"/>
      <c r="H12" s="6"/>
      <c r="I12" s="6"/>
      <c r="J12" s="6"/>
      <c r="K12" s="6"/>
      <c r="L12" s="374"/>
      <c r="N12" s="7" t="str">
        <f>IF(ISTEXT(E12),$N$2,$N$3)</f>
        <v>ＯＫ</v>
      </c>
      <c r="P12" s="5">
        <f>COUNTIF(N12:N26,$N$2)</f>
        <v>3</v>
      </c>
      <c r="R12" s="5" t="s">
        <v>131</v>
      </c>
      <c r="S12" s="5" t="s">
        <v>132</v>
      </c>
      <c r="T12" s="5" t="s">
        <v>133</v>
      </c>
      <c r="U12" s="5" t="s">
        <v>134</v>
      </c>
      <c r="V12" s="5" t="s">
        <v>136</v>
      </c>
    </row>
    <row r="13" spans="1:23" s="5" customFormat="1" ht="24" customHeight="1">
      <c r="A13" s="68"/>
      <c r="B13" s="349" t="s">
        <v>316</v>
      </c>
      <c r="C13" s="350"/>
      <c r="D13" s="350"/>
      <c r="E13" s="395" t="s">
        <v>140</v>
      </c>
      <c r="F13" s="396"/>
      <c r="G13" s="6" t="s">
        <v>130</v>
      </c>
      <c r="H13" s="6"/>
      <c r="I13" s="6"/>
      <c r="J13" s="6"/>
      <c r="K13" s="6"/>
      <c r="L13" s="374"/>
      <c r="N13" s="7" t="str">
        <f>IF(ISTEXT(E13),$N$2,$N$3)</f>
        <v>ＯＫ</v>
      </c>
      <c r="R13" s="5" t="s">
        <v>135</v>
      </c>
      <c r="S13" s="5" t="s">
        <v>137</v>
      </c>
      <c r="T13" s="5" t="s">
        <v>138</v>
      </c>
      <c r="U13" s="5" t="s">
        <v>139</v>
      </c>
      <c r="V13" s="5" t="s">
        <v>140</v>
      </c>
      <c r="W13" s="5" t="s">
        <v>141</v>
      </c>
    </row>
    <row r="14" spans="1:23" s="5" customFormat="1" ht="24" customHeight="1">
      <c r="A14" s="6"/>
      <c r="B14" s="349" t="s">
        <v>10</v>
      </c>
      <c r="C14" s="350"/>
      <c r="D14" s="350"/>
      <c r="E14" s="397"/>
      <c r="F14" s="398"/>
      <c r="G14" s="9" t="s">
        <v>11</v>
      </c>
      <c r="H14" s="9"/>
      <c r="I14" s="6"/>
      <c r="J14" s="6"/>
      <c r="K14" s="6"/>
      <c r="L14" s="374"/>
      <c r="N14" s="7" t="str">
        <f>IF(ISTEXT(E14),$N$2,$N$3)</f>
        <v>ＮＧ</v>
      </c>
      <c r="P14" s="5">
        <f>COUNTIF(N30:P30,N2)</f>
        <v>3</v>
      </c>
    </row>
    <row r="15" spans="1:23" s="5" customFormat="1" ht="24" customHeight="1">
      <c r="A15" s="6"/>
      <c r="B15" s="349" t="s">
        <v>12</v>
      </c>
      <c r="C15" s="350"/>
      <c r="D15" s="350"/>
      <c r="E15" s="351"/>
      <c r="F15" s="352"/>
      <c r="G15" s="9"/>
      <c r="H15" s="9"/>
      <c r="I15" s="6"/>
      <c r="J15" s="6"/>
      <c r="K15" s="6"/>
      <c r="L15" s="374"/>
      <c r="N15" s="7" t="str">
        <f>IF(ISTEXT(E15),$N$2,$N$3)</f>
        <v>ＮＧ</v>
      </c>
      <c r="P15" s="5">
        <f>COUNTIF(N33:P63,$N$2)</f>
        <v>72</v>
      </c>
    </row>
    <row r="16" spans="1:23" s="5" customFormat="1" ht="24" customHeight="1">
      <c r="A16" s="6"/>
      <c r="B16" s="349" t="s">
        <v>13</v>
      </c>
      <c r="C16" s="350"/>
      <c r="D16" s="350"/>
      <c r="E16" s="391">
        <f>SUM(R16:T16)</f>
        <v>0</v>
      </c>
      <c r="F16" s="392"/>
      <c r="G16" s="9" t="s">
        <v>183</v>
      </c>
      <c r="H16" s="9"/>
      <c r="I16" s="6"/>
      <c r="J16" s="6"/>
      <c r="K16" s="6"/>
      <c r="L16" s="374"/>
      <c r="N16" s="7" t="str">
        <f>IF(ISNUMBER(E16),$N$2,$N$3)</f>
        <v>ＯＫ</v>
      </c>
      <c r="R16" s="5">
        <f>IF(E32="三重奏",3,IF(E32="四重奏",4,IF(E32="五重奏",5,IF(E32="六重奏",6,IF(E32="七重奏",7,IF(E32="八重奏",8,0))))))</f>
        <v>0</v>
      </c>
      <c r="S16" s="5">
        <f>IF(G32="三重奏",3,IF(G32="四重奏",4,IF(G32="五重奏",5,IF(G32="六重奏",6,IF(G32="七重奏",7,IF(G32="八重奏",8,0))))))</f>
        <v>0</v>
      </c>
      <c r="T16" s="5">
        <f>IF(I32="三重奏",3,IF(I32="四重奏",4,IF(I32="五重奏",5,IF(I32="六重奏",6,IF(I32="七重奏",7,IF(I32="八重奏",8,0))))))</f>
        <v>0</v>
      </c>
    </row>
    <row r="17" spans="1:31" s="5" customFormat="1" ht="24" customHeight="1">
      <c r="A17" s="6"/>
      <c r="B17" s="349" t="s">
        <v>14</v>
      </c>
      <c r="C17" s="350"/>
      <c r="D17" s="350"/>
      <c r="E17" s="393"/>
      <c r="F17" s="394"/>
      <c r="G17" s="9" t="s">
        <v>291</v>
      </c>
      <c r="H17" s="9"/>
      <c r="I17" s="6"/>
      <c r="J17" s="6"/>
      <c r="K17" s="6"/>
      <c r="L17" s="374"/>
      <c r="N17" s="7" t="str">
        <f>IF(ISNUMBER(E17),$N$2,$N$3)</f>
        <v>ＮＧ</v>
      </c>
    </row>
    <row r="18" spans="1:31" s="5" customFormat="1" ht="24" customHeight="1">
      <c r="A18" s="6"/>
      <c r="B18" s="349" t="s">
        <v>15</v>
      </c>
      <c r="C18" s="350"/>
      <c r="D18" s="350"/>
      <c r="E18" s="353"/>
      <c r="F18" s="354"/>
      <c r="G18" s="9" t="s">
        <v>16</v>
      </c>
      <c r="H18" s="9"/>
      <c r="I18" s="6"/>
      <c r="J18" s="6"/>
      <c r="K18" s="6"/>
      <c r="L18" s="374"/>
      <c r="N18" s="7" t="str">
        <f>IF(ISTEXT(E18),$N$2,$N$3)</f>
        <v>ＮＧ</v>
      </c>
      <c r="P18" s="5">
        <f>SUM(P12:P15)</f>
        <v>78</v>
      </c>
    </row>
    <row r="19" spans="1:31" s="5" customFormat="1" ht="24" customHeight="1">
      <c r="A19" s="6"/>
      <c r="B19" s="360" t="s">
        <v>265</v>
      </c>
      <c r="C19" s="350" t="s">
        <v>17</v>
      </c>
      <c r="D19" s="350"/>
      <c r="E19" s="353"/>
      <c r="F19" s="354"/>
      <c r="G19" s="9" t="s">
        <v>293</v>
      </c>
      <c r="H19" s="9"/>
      <c r="I19" s="6"/>
      <c r="J19" s="6"/>
      <c r="K19" s="6"/>
      <c r="L19" s="374"/>
      <c r="N19" s="7" t="str">
        <f>IF(ISTEXT(E19),$N$2,$N$3)</f>
        <v>ＮＧ</v>
      </c>
    </row>
    <row r="20" spans="1:31" s="5" customFormat="1" ht="24" customHeight="1">
      <c r="A20" s="6"/>
      <c r="B20" s="361"/>
      <c r="C20" s="350" t="s">
        <v>264</v>
      </c>
      <c r="D20" s="350"/>
      <c r="E20" s="353"/>
      <c r="F20" s="354"/>
      <c r="G20" s="9" t="s">
        <v>266</v>
      </c>
      <c r="H20" s="9"/>
      <c r="I20" s="6"/>
      <c r="J20" s="6"/>
      <c r="K20" s="6"/>
      <c r="L20" s="374"/>
      <c r="N20" s="7" t="str">
        <f>IF(ISTEXT(E20),$N$2,$N$3)</f>
        <v>ＮＧ</v>
      </c>
    </row>
    <row r="21" spans="1:31" s="5" customFormat="1" ht="24" customHeight="1">
      <c r="A21" s="6"/>
      <c r="B21" s="361"/>
      <c r="C21" s="369" t="s">
        <v>268</v>
      </c>
      <c r="D21" s="370"/>
      <c r="E21" s="371"/>
      <c r="F21" s="372"/>
      <c r="G21" s="9" t="s">
        <v>292</v>
      </c>
      <c r="H21" s="9"/>
      <c r="I21" s="6"/>
      <c r="J21" s="6"/>
      <c r="K21" s="6"/>
      <c r="L21" s="374"/>
      <c r="N21" s="7" t="str">
        <f>IF(ISTEXT(E21),$N$2,$N$3)</f>
        <v>ＮＧ</v>
      </c>
    </row>
    <row r="22" spans="1:31" s="5" customFormat="1" ht="24" customHeight="1">
      <c r="A22" s="6"/>
      <c r="B22" s="362"/>
      <c r="C22" s="350" t="s">
        <v>263</v>
      </c>
      <c r="D22" s="350"/>
      <c r="E22" s="358"/>
      <c r="F22" s="359"/>
      <c r="G22" s="9" t="s">
        <v>294</v>
      </c>
      <c r="H22" s="9"/>
      <c r="I22" s="6"/>
      <c r="J22" s="6"/>
      <c r="K22" s="6"/>
      <c r="L22" s="374"/>
      <c r="N22" s="7" t="str">
        <f>IF(ISTEXT(E22),$N$2,$N$3)</f>
        <v>ＮＧ</v>
      </c>
    </row>
    <row r="23" spans="1:31" s="5" customFormat="1" ht="24" customHeight="1">
      <c r="A23" s="6"/>
      <c r="B23" s="363" t="s">
        <v>177</v>
      </c>
      <c r="C23" s="364"/>
      <c r="D23" s="115" t="s">
        <v>178</v>
      </c>
      <c r="E23" s="218"/>
      <c r="F23" s="219" t="s">
        <v>182</v>
      </c>
      <c r="G23" s="9" t="s">
        <v>295</v>
      </c>
      <c r="H23" s="9"/>
      <c r="I23" s="6"/>
      <c r="J23" s="6"/>
      <c r="K23" s="6"/>
      <c r="L23" s="374"/>
      <c r="N23" s="7" t="str">
        <f>IF(E23="",$N$3,$N$2)</f>
        <v>ＮＧ</v>
      </c>
    </row>
    <row r="24" spans="1:31" s="5" customFormat="1" ht="24" customHeight="1">
      <c r="A24" s="6"/>
      <c r="B24" s="365"/>
      <c r="C24" s="366"/>
      <c r="D24" s="115" t="s">
        <v>179</v>
      </c>
      <c r="E24" s="218"/>
      <c r="F24" s="219" t="s">
        <v>182</v>
      </c>
      <c r="G24" s="9" t="s">
        <v>296</v>
      </c>
      <c r="H24" s="9"/>
      <c r="I24" s="6"/>
      <c r="J24" s="6"/>
      <c r="K24" s="6"/>
      <c r="L24" s="374"/>
      <c r="N24" s="7" t="str">
        <f>IF(E24="",$N$3,$N$2)</f>
        <v>ＮＧ</v>
      </c>
    </row>
    <row r="25" spans="1:31" s="5" customFormat="1" ht="24" customHeight="1">
      <c r="A25" s="6"/>
      <c r="B25" s="363" t="s">
        <v>180</v>
      </c>
      <c r="C25" s="364"/>
      <c r="D25" s="115" t="s">
        <v>181</v>
      </c>
      <c r="E25" s="218"/>
      <c r="F25" s="219" t="s">
        <v>182</v>
      </c>
      <c r="G25" s="9" t="s">
        <v>297</v>
      </c>
      <c r="H25" s="9"/>
      <c r="I25" s="6"/>
      <c r="J25" s="6"/>
      <c r="K25" s="6"/>
      <c r="L25" s="374"/>
      <c r="N25" s="7" t="str">
        <f>IF(E25="",$N$3,$N$2)</f>
        <v>ＮＧ</v>
      </c>
    </row>
    <row r="26" spans="1:31" s="5" customFormat="1" ht="24" customHeight="1" thickBot="1">
      <c r="A26" s="6"/>
      <c r="B26" s="367"/>
      <c r="C26" s="368"/>
      <c r="D26" s="116" t="s">
        <v>179</v>
      </c>
      <c r="E26" s="117"/>
      <c r="F26" s="118" t="s">
        <v>182</v>
      </c>
      <c r="G26" s="9" t="s">
        <v>296</v>
      </c>
      <c r="H26" s="9"/>
      <c r="I26" s="6"/>
      <c r="J26" s="6"/>
      <c r="K26" s="6"/>
      <c r="L26" s="374"/>
      <c r="N26" s="7" t="str">
        <f>IF(E26="",$N$3,$N$2)</f>
        <v>ＮＧ</v>
      </c>
    </row>
    <row r="27" spans="1:31" s="5" customFormat="1" ht="15" customHeight="1" thickBot="1">
      <c r="A27" s="6"/>
      <c r="B27" s="64"/>
      <c r="C27" s="64"/>
      <c r="D27" s="64"/>
      <c r="E27" s="66"/>
      <c r="F27" s="66"/>
      <c r="G27" s="9"/>
      <c r="H27" s="9"/>
      <c r="I27" s="6"/>
      <c r="J27" s="6"/>
      <c r="K27" s="6"/>
      <c r="L27" s="374"/>
      <c r="N27" s="65"/>
    </row>
    <row r="28" spans="1:31" s="5" customFormat="1" ht="45" customHeight="1" thickTop="1" thickBot="1">
      <c r="A28" s="6"/>
      <c r="B28" s="355" t="s">
        <v>341</v>
      </c>
      <c r="C28" s="356"/>
      <c r="D28" s="356"/>
      <c r="E28" s="356"/>
      <c r="F28" s="356"/>
      <c r="G28" s="356"/>
      <c r="H28" s="356"/>
      <c r="I28" s="357"/>
      <c r="J28" s="6"/>
      <c r="K28" s="6"/>
      <c r="L28" s="374"/>
      <c r="N28" s="65"/>
    </row>
    <row r="29" spans="1:31" s="5" customFormat="1" ht="24" customHeight="1" thickTop="1" thickBot="1">
      <c r="A29" s="6"/>
      <c r="B29" s="6"/>
      <c r="C29" s="6"/>
      <c r="D29" s="6"/>
      <c r="E29" s="6"/>
      <c r="F29" s="6"/>
      <c r="G29" s="6"/>
      <c r="H29" s="6"/>
      <c r="I29" s="6"/>
      <c r="J29" s="6"/>
      <c r="K29" s="6"/>
      <c r="L29" s="374"/>
      <c r="R29" s="10" t="s">
        <v>20</v>
      </c>
    </row>
    <row r="30" spans="1:31" s="5" customFormat="1" ht="24" customHeight="1" thickBot="1">
      <c r="A30" s="6"/>
      <c r="B30" s="287" t="s">
        <v>129</v>
      </c>
      <c r="C30" s="288"/>
      <c r="D30" s="289"/>
      <c r="E30" s="287" t="s">
        <v>21</v>
      </c>
      <c r="F30" s="289"/>
      <c r="G30" s="287" t="s">
        <v>22</v>
      </c>
      <c r="H30" s="289"/>
      <c r="I30" s="287" t="s">
        <v>23</v>
      </c>
      <c r="J30" s="289"/>
      <c r="K30" s="6"/>
      <c r="L30" s="374"/>
      <c r="N30" s="7" t="str">
        <f>IF(N31=N32,$N$2,$N$3)</f>
        <v>ＯＫ</v>
      </c>
      <c r="O30" s="7" t="str">
        <f>IF(O31=O32,$N$2,$N$3)</f>
        <v>ＯＫ</v>
      </c>
      <c r="P30" s="7" t="str">
        <f>IF(P31=P32,$N$2,$N$3)</f>
        <v>ＯＫ</v>
      </c>
      <c r="R30" s="11">
        <f>COUNTIF(N31:P31,$N$2)</f>
        <v>0</v>
      </c>
    </row>
    <row r="31" spans="1:31" s="5" customFormat="1" ht="24" customHeight="1">
      <c r="A31" s="6"/>
      <c r="B31" s="343" t="s">
        <v>24</v>
      </c>
      <c r="C31" s="344"/>
      <c r="D31" s="345"/>
      <c r="E31" s="339"/>
      <c r="F31" s="340"/>
      <c r="G31" s="339"/>
      <c r="H31" s="340"/>
      <c r="I31" s="339"/>
      <c r="J31" s="340"/>
      <c r="K31" s="6"/>
      <c r="L31" s="374"/>
      <c r="N31" s="65" t="str">
        <f>IF(ISTEXT(E31),$N$2,$N$3)</f>
        <v>ＮＧ</v>
      </c>
      <c r="O31" s="65" t="str">
        <f>IF(ISTEXT(G31),$N$2,$N$3)</f>
        <v>ＮＧ</v>
      </c>
      <c r="P31" s="65" t="str">
        <f>IF(ISTEXT(I31),$N$2,$N$3)</f>
        <v>ＮＧ</v>
      </c>
      <c r="R31" s="5" t="s">
        <v>25</v>
      </c>
      <c r="S31" s="5" t="s">
        <v>26</v>
      </c>
      <c r="T31" s="5" t="s">
        <v>27</v>
      </c>
      <c r="U31" s="5" t="s">
        <v>185</v>
      </c>
      <c r="V31" s="5" t="s">
        <v>28</v>
      </c>
      <c r="W31" s="5" t="s">
        <v>29</v>
      </c>
      <c r="X31" s="5" t="s">
        <v>30</v>
      </c>
      <c r="Y31" s="5" t="s">
        <v>31</v>
      </c>
      <c r="Z31" s="5" t="s">
        <v>32</v>
      </c>
      <c r="AA31" s="5" t="s">
        <v>186</v>
      </c>
      <c r="AB31" s="5" t="s">
        <v>33</v>
      </c>
      <c r="AC31" s="5" t="s">
        <v>34</v>
      </c>
      <c r="AD31" s="5" t="s">
        <v>35</v>
      </c>
      <c r="AE31" s="5" t="s">
        <v>36</v>
      </c>
    </row>
    <row r="32" spans="1:31" s="5" customFormat="1" ht="24" customHeight="1">
      <c r="A32" s="6"/>
      <c r="B32" s="346" t="s">
        <v>37</v>
      </c>
      <c r="C32" s="347"/>
      <c r="D32" s="348"/>
      <c r="E32" s="341"/>
      <c r="F32" s="342"/>
      <c r="G32" s="341"/>
      <c r="H32" s="342"/>
      <c r="I32" s="341"/>
      <c r="J32" s="342"/>
      <c r="K32" s="6"/>
      <c r="L32" s="374"/>
      <c r="N32" s="65" t="str">
        <f>IF(ISTEXT(E32),$N$2,$N$3)</f>
        <v>ＮＧ</v>
      </c>
      <c r="O32" s="65" t="str">
        <f>IF(ISTEXT(G32),$N$2,$N$3)</f>
        <v>ＮＧ</v>
      </c>
      <c r="P32" s="65" t="str">
        <f>IF(ISTEXT(I32),$N$2,$N$3)</f>
        <v>ＮＧ</v>
      </c>
      <c r="R32" s="5" t="s">
        <v>38</v>
      </c>
      <c r="S32" s="5" t="s">
        <v>39</v>
      </c>
      <c r="T32" s="5" t="s">
        <v>40</v>
      </c>
      <c r="U32" s="5" t="s">
        <v>41</v>
      </c>
      <c r="V32" s="5" t="s">
        <v>42</v>
      </c>
      <c r="W32" s="5" t="s">
        <v>43</v>
      </c>
    </row>
    <row r="33" spans="1:51" s="5" customFormat="1" ht="34.5" customHeight="1">
      <c r="A33" s="6"/>
      <c r="B33" s="312" t="s">
        <v>44</v>
      </c>
      <c r="C33" s="314" t="s">
        <v>45</v>
      </c>
      <c r="D33" s="315"/>
      <c r="E33" s="316"/>
      <c r="F33" s="317"/>
      <c r="G33" s="318"/>
      <c r="H33" s="319"/>
      <c r="I33" s="318"/>
      <c r="J33" s="319"/>
      <c r="K33" s="6"/>
      <c r="L33" s="374"/>
      <c r="N33" s="7" t="str">
        <f t="shared" ref="N33:N47" si="0">IF(ISTEXT(E33),$N$2,$N$3)</f>
        <v>ＮＧ</v>
      </c>
      <c r="O33" s="7" t="str">
        <f t="shared" ref="O33:O47" si="1">IF(O$31=$N$2,IF(ISTEXT(G33),$N$2,$N$3),IF(ISTEXT(G33),$N$3,$N$2))</f>
        <v>ＯＫ</v>
      </c>
      <c r="P33" s="7" t="str">
        <f t="shared" ref="P33:P47" si="2">IF(P$31=$N$2,IF(ISTEXT(I33),$N$2,$N$3),IF(ISTEXT(I33),$N$3,$N$2))</f>
        <v>ＯＫ</v>
      </c>
    </row>
    <row r="34" spans="1:51" s="5" customFormat="1" ht="34.5" customHeight="1">
      <c r="A34" s="6"/>
      <c r="B34" s="312"/>
      <c r="C34" s="320" t="s">
        <v>46</v>
      </c>
      <c r="D34" s="321"/>
      <c r="E34" s="322"/>
      <c r="F34" s="323"/>
      <c r="G34" s="285"/>
      <c r="H34" s="286"/>
      <c r="I34" s="285"/>
      <c r="J34" s="286"/>
      <c r="K34" s="6"/>
      <c r="L34" s="374"/>
      <c r="N34" s="7" t="str">
        <f t="shared" si="0"/>
        <v>ＮＧ</v>
      </c>
      <c r="O34" s="7" t="str">
        <f t="shared" si="1"/>
        <v>ＯＫ</v>
      </c>
      <c r="P34" s="7" t="str">
        <f t="shared" si="2"/>
        <v>ＯＫ</v>
      </c>
    </row>
    <row r="35" spans="1:51" s="5" customFormat="1" ht="34.5" customHeight="1">
      <c r="A35" s="6"/>
      <c r="B35" s="312"/>
      <c r="C35" s="335" t="s">
        <v>47</v>
      </c>
      <c r="D35" s="336"/>
      <c r="E35" s="331"/>
      <c r="F35" s="332"/>
      <c r="G35" s="331"/>
      <c r="H35" s="332"/>
      <c r="I35" s="333"/>
      <c r="J35" s="334"/>
      <c r="K35" s="6"/>
      <c r="L35" s="374"/>
      <c r="N35" s="7" t="str">
        <f t="shared" si="0"/>
        <v>ＮＧ</v>
      </c>
      <c r="O35" s="7" t="str">
        <f t="shared" si="1"/>
        <v>ＯＫ</v>
      </c>
      <c r="P35" s="7" t="str">
        <f t="shared" si="2"/>
        <v>ＯＫ</v>
      </c>
    </row>
    <row r="36" spans="1:51" s="5" customFormat="1" ht="34.5" customHeight="1">
      <c r="A36" s="6"/>
      <c r="B36" s="312" t="s">
        <v>48</v>
      </c>
      <c r="C36" s="314" t="s">
        <v>45</v>
      </c>
      <c r="D36" s="315"/>
      <c r="E36" s="316"/>
      <c r="F36" s="317"/>
      <c r="G36" s="318"/>
      <c r="H36" s="319"/>
      <c r="I36" s="318"/>
      <c r="J36" s="319"/>
      <c r="K36" s="6"/>
      <c r="L36" s="374"/>
      <c r="N36" s="7" t="str">
        <f t="shared" si="0"/>
        <v>ＮＧ</v>
      </c>
      <c r="O36" s="7" t="str">
        <f t="shared" si="1"/>
        <v>ＯＫ</v>
      </c>
      <c r="P36" s="7" t="str">
        <f t="shared" si="2"/>
        <v>ＯＫ</v>
      </c>
    </row>
    <row r="37" spans="1:51" s="5" customFormat="1" ht="34.5" customHeight="1">
      <c r="A37" s="6"/>
      <c r="B37" s="312"/>
      <c r="C37" s="320" t="s">
        <v>46</v>
      </c>
      <c r="D37" s="321"/>
      <c r="E37" s="322"/>
      <c r="F37" s="323"/>
      <c r="G37" s="285"/>
      <c r="H37" s="286"/>
      <c r="I37" s="285"/>
      <c r="J37" s="286"/>
      <c r="K37" s="6"/>
      <c r="L37" s="374"/>
      <c r="N37" s="7" t="str">
        <f t="shared" si="0"/>
        <v>ＮＧ</v>
      </c>
      <c r="O37" s="7" t="str">
        <f t="shared" si="1"/>
        <v>ＯＫ</v>
      </c>
      <c r="P37" s="7" t="str">
        <f t="shared" si="2"/>
        <v>ＯＫ</v>
      </c>
    </row>
    <row r="38" spans="1:51" s="5" customFormat="1" ht="34.5" customHeight="1">
      <c r="A38" s="6"/>
      <c r="B38" s="312"/>
      <c r="C38" s="335" t="s">
        <v>47</v>
      </c>
      <c r="D38" s="336"/>
      <c r="E38" s="331"/>
      <c r="F38" s="332"/>
      <c r="G38" s="331"/>
      <c r="H38" s="332"/>
      <c r="I38" s="333"/>
      <c r="J38" s="334"/>
      <c r="K38" s="6"/>
      <c r="L38" s="374"/>
      <c r="N38" s="7" t="str">
        <f t="shared" si="0"/>
        <v>ＮＧ</v>
      </c>
      <c r="O38" s="7" t="str">
        <f t="shared" si="1"/>
        <v>ＯＫ</v>
      </c>
      <c r="P38" s="7" t="str">
        <f t="shared" si="2"/>
        <v>ＯＫ</v>
      </c>
    </row>
    <row r="39" spans="1:51" s="5" customFormat="1" ht="34.5" customHeight="1">
      <c r="A39" s="6"/>
      <c r="B39" s="312" t="s">
        <v>49</v>
      </c>
      <c r="C39" s="314" t="s">
        <v>45</v>
      </c>
      <c r="D39" s="315"/>
      <c r="E39" s="316"/>
      <c r="F39" s="317"/>
      <c r="G39" s="318"/>
      <c r="H39" s="319"/>
      <c r="I39" s="318"/>
      <c r="J39" s="319"/>
      <c r="K39" s="6"/>
      <c r="L39" s="373" t="s">
        <v>336</v>
      </c>
      <c r="N39" s="7" t="str">
        <f t="shared" si="0"/>
        <v>ＮＧ</v>
      </c>
      <c r="O39" s="7" t="str">
        <f t="shared" si="1"/>
        <v>ＯＫ</v>
      </c>
      <c r="P39" s="7" t="str">
        <f t="shared" si="2"/>
        <v>ＯＫ</v>
      </c>
    </row>
    <row r="40" spans="1:51" s="5" customFormat="1" ht="34.5" customHeight="1">
      <c r="A40" s="6"/>
      <c r="B40" s="312"/>
      <c r="C40" s="320" t="s">
        <v>46</v>
      </c>
      <c r="D40" s="321"/>
      <c r="E40" s="322"/>
      <c r="F40" s="323"/>
      <c r="G40" s="285"/>
      <c r="H40" s="286"/>
      <c r="I40" s="285"/>
      <c r="J40" s="286"/>
      <c r="K40" s="6"/>
      <c r="L40" s="373"/>
      <c r="N40" s="7" t="str">
        <f t="shared" si="0"/>
        <v>ＮＧ</v>
      </c>
      <c r="O40" s="7" t="str">
        <f t="shared" si="1"/>
        <v>ＯＫ</v>
      </c>
      <c r="P40" s="7" t="str">
        <f t="shared" si="2"/>
        <v>ＯＫ</v>
      </c>
    </row>
    <row r="41" spans="1:51" s="5" customFormat="1" ht="34.5" customHeight="1" thickBot="1">
      <c r="A41" s="6"/>
      <c r="B41" s="313"/>
      <c r="C41" s="324" t="s">
        <v>47</v>
      </c>
      <c r="D41" s="325"/>
      <c r="E41" s="326"/>
      <c r="F41" s="327"/>
      <c r="G41" s="337"/>
      <c r="H41" s="338"/>
      <c r="I41" s="337"/>
      <c r="J41" s="338"/>
      <c r="K41" s="6"/>
      <c r="L41" s="373"/>
      <c r="N41" s="7" t="str">
        <f>IF(ISTEXT(E41),$N$2,$N$3)</f>
        <v>ＮＧ</v>
      </c>
      <c r="O41" s="7" t="str">
        <f t="shared" si="1"/>
        <v>ＯＫ</v>
      </c>
      <c r="P41" s="7" t="str">
        <f t="shared" si="2"/>
        <v>ＯＫ</v>
      </c>
    </row>
    <row r="42" spans="1:51" s="5" customFormat="1" ht="24" customHeight="1">
      <c r="A42" s="6"/>
      <c r="B42" s="328" t="s">
        <v>50</v>
      </c>
      <c r="C42" s="67" t="s">
        <v>51</v>
      </c>
      <c r="D42" s="329" t="s">
        <v>145</v>
      </c>
      <c r="E42" s="82"/>
      <c r="F42" s="330"/>
      <c r="G42" s="83"/>
      <c r="H42" s="330"/>
      <c r="I42" s="83"/>
      <c r="J42" s="330"/>
      <c r="K42" s="6"/>
      <c r="L42" s="374"/>
      <c r="N42" s="7" t="str">
        <f t="shared" si="0"/>
        <v>ＮＧ</v>
      </c>
      <c r="O42" s="7" t="str">
        <f t="shared" si="1"/>
        <v>ＯＫ</v>
      </c>
      <c r="P42" s="7" t="str">
        <f t="shared" si="2"/>
        <v>ＯＫ</v>
      </c>
    </row>
    <row r="43" spans="1:51" s="5" customFormat="1" ht="24" customHeight="1">
      <c r="A43" s="6"/>
      <c r="B43" s="292"/>
      <c r="C43" s="8" t="s">
        <v>52</v>
      </c>
      <c r="D43" s="310"/>
      <c r="E43" s="21"/>
      <c r="F43" s="311"/>
      <c r="G43" s="21"/>
      <c r="H43" s="311"/>
      <c r="I43" s="21"/>
      <c r="J43" s="311"/>
      <c r="K43" s="6"/>
      <c r="L43" s="374"/>
      <c r="N43" s="7" t="str">
        <f t="shared" si="0"/>
        <v>ＮＧ</v>
      </c>
      <c r="O43" s="7" t="str">
        <f t="shared" si="1"/>
        <v>ＯＫ</v>
      </c>
      <c r="P43" s="7" t="str">
        <f t="shared" si="2"/>
        <v>ＯＫ</v>
      </c>
      <c r="R43" s="5" t="s">
        <v>53</v>
      </c>
      <c r="S43" s="5" t="s">
        <v>54</v>
      </c>
      <c r="T43" s="5" t="s">
        <v>55</v>
      </c>
      <c r="U43" s="5" t="s">
        <v>56</v>
      </c>
      <c r="V43" s="5" t="s">
        <v>57</v>
      </c>
      <c r="W43" s="5" t="s">
        <v>187</v>
      </c>
      <c r="X43" s="5" t="s">
        <v>58</v>
      </c>
      <c r="Y43" s="5" t="s">
        <v>59</v>
      </c>
      <c r="Z43" s="5" t="s">
        <v>60</v>
      </c>
      <c r="AA43" s="5" t="s">
        <v>61</v>
      </c>
      <c r="AB43" s="5" t="s">
        <v>62</v>
      </c>
      <c r="AC43" s="5" t="s">
        <v>188</v>
      </c>
      <c r="AD43" s="5" t="s">
        <v>189</v>
      </c>
      <c r="AE43" s="5" t="s">
        <v>191</v>
      </c>
      <c r="AF43" s="5" t="s">
        <v>192</v>
      </c>
      <c r="AG43" s="5" t="s">
        <v>193</v>
      </c>
      <c r="AH43" s="5" t="s">
        <v>194</v>
      </c>
      <c r="AI43" s="5" t="s">
        <v>195</v>
      </c>
      <c r="AJ43" s="5" t="s">
        <v>63</v>
      </c>
      <c r="AK43" s="5" t="s">
        <v>196</v>
      </c>
      <c r="AL43" s="5" t="s">
        <v>197</v>
      </c>
      <c r="AM43" s="5" t="s">
        <v>64</v>
      </c>
      <c r="AN43" s="5" t="s">
        <v>65</v>
      </c>
      <c r="AO43" s="5" t="s">
        <v>198</v>
      </c>
      <c r="AP43" s="5" t="s">
        <v>199</v>
      </c>
      <c r="AQ43" s="5" t="s">
        <v>66</v>
      </c>
      <c r="AR43" s="5" t="s">
        <v>200</v>
      </c>
      <c r="AS43" s="5" t="s">
        <v>201</v>
      </c>
      <c r="AT43" s="5" t="s">
        <v>202</v>
      </c>
      <c r="AU43" s="5" t="s">
        <v>203</v>
      </c>
      <c r="AV43" s="5" t="s">
        <v>204</v>
      </c>
      <c r="AW43" s="5" t="s">
        <v>205</v>
      </c>
      <c r="AX43" s="5" t="s">
        <v>206</v>
      </c>
      <c r="AY43" s="5" t="s">
        <v>207</v>
      </c>
    </row>
    <row r="44" spans="1:51" s="5" customFormat="1" ht="24" customHeight="1">
      <c r="A44" s="6"/>
      <c r="B44" s="292" t="s">
        <v>68</v>
      </c>
      <c r="C44" s="8" t="s">
        <v>51</v>
      </c>
      <c r="D44" s="294" t="s">
        <v>145</v>
      </c>
      <c r="E44" s="19"/>
      <c r="F44" s="296"/>
      <c r="G44" s="12"/>
      <c r="H44" s="296"/>
      <c r="I44" s="12"/>
      <c r="J44" s="296"/>
      <c r="K44" s="6"/>
      <c r="L44" s="374"/>
      <c r="N44" s="7" t="str">
        <f t="shared" si="0"/>
        <v>ＮＧ</v>
      </c>
      <c r="O44" s="7" t="str">
        <f t="shared" si="1"/>
        <v>ＯＫ</v>
      </c>
      <c r="P44" s="7" t="str">
        <f t="shared" si="2"/>
        <v>ＯＫ</v>
      </c>
    </row>
    <row r="45" spans="1:51" s="5" customFormat="1" ht="24" customHeight="1">
      <c r="A45" s="6"/>
      <c r="B45" s="292"/>
      <c r="C45" s="8" t="s">
        <v>52</v>
      </c>
      <c r="D45" s="310"/>
      <c r="E45" s="21"/>
      <c r="F45" s="311"/>
      <c r="G45" s="21"/>
      <c r="H45" s="311"/>
      <c r="I45" s="21"/>
      <c r="J45" s="311"/>
      <c r="K45" s="6"/>
      <c r="L45" s="374"/>
      <c r="N45" s="7" t="str">
        <f t="shared" si="0"/>
        <v>ＮＧ</v>
      </c>
      <c r="O45" s="7" t="str">
        <f t="shared" si="1"/>
        <v>ＯＫ</v>
      </c>
      <c r="P45" s="7" t="str">
        <f t="shared" si="2"/>
        <v>ＯＫ</v>
      </c>
    </row>
    <row r="46" spans="1:51" s="5" customFormat="1" ht="24" customHeight="1">
      <c r="A46" s="6"/>
      <c r="B46" s="292" t="s">
        <v>69</v>
      </c>
      <c r="C46" s="8" t="s">
        <v>51</v>
      </c>
      <c r="D46" s="294" t="s">
        <v>145</v>
      </c>
      <c r="E46" s="19"/>
      <c r="F46" s="296"/>
      <c r="G46" s="12"/>
      <c r="H46" s="296"/>
      <c r="I46" s="12"/>
      <c r="J46" s="296"/>
      <c r="K46" s="6"/>
      <c r="L46" s="374"/>
      <c r="N46" s="7" t="str">
        <f t="shared" si="0"/>
        <v>ＮＧ</v>
      </c>
      <c r="O46" s="7" t="str">
        <f t="shared" si="1"/>
        <v>ＯＫ</v>
      </c>
      <c r="P46" s="7" t="str">
        <f t="shared" si="2"/>
        <v>ＯＫ</v>
      </c>
    </row>
    <row r="47" spans="1:51" s="5" customFormat="1" ht="24" customHeight="1">
      <c r="A47" s="6"/>
      <c r="B47" s="292"/>
      <c r="C47" s="8" t="s">
        <v>52</v>
      </c>
      <c r="D47" s="310"/>
      <c r="E47" s="21"/>
      <c r="F47" s="311"/>
      <c r="G47" s="21"/>
      <c r="H47" s="311"/>
      <c r="I47" s="21"/>
      <c r="J47" s="311"/>
      <c r="K47" s="6"/>
      <c r="L47" s="374"/>
      <c r="N47" s="7" t="str">
        <f t="shared" si="0"/>
        <v>ＮＧ</v>
      </c>
      <c r="O47" s="7" t="str">
        <f t="shared" si="1"/>
        <v>ＯＫ</v>
      </c>
      <c r="P47" s="7" t="str">
        <f t="shared" si="2"/>
        <v>ＯＫ</v>
      </c>
    </row>
    <row r="48" spans="1:51" s="5" customFormat="1" ht="24" customHeight="1">
      <c r="A48" s="6"/>
      <c r="B48" s="292" t="s">
        <v>70</v>
      </c>
      <c r="C48" s="8" t="s">
        <v>51</v>
      </c>
      <c r="D48" s="294" t="s">
        <v>145</v>
      </c>
      <c r="E48" s="12"/>
      <c r="F48" s="296"/>
      <c r="G48" s="12"/>
      <c r="H48" s="296"/>
      <c r="I48" s="12"/>
      <c r="J48" s="296"/>
      <c r="K48" s="6"/>
      <c r="L48" s="374"/>
      <c r="N48" s="7" t="str">
        <f>IF(OR(E$32="八重奏",E$32="七重奏",E$32="六重奏",E$32="五重奏",E$32="四重奏"),IF(ISTEXT(E48),$N$2,$N$3),IF(ISTEXT(E48),$N$3,$N$2))</f>
        <v>ＯＫ</v>
      </c>
      <c r="O48" s="7" t="str">
        <f>IF(OR(G$32="八重奏",G$32="七重奏",G$32="六重奏",G$32="五重奏",G$32="四重奏"),IF(ISTEXT(G48),$N$2,$N$3),IF(ISTEXT(G48),$N$3,$N$2))</f>
        <v>ＯＫ</v>
      </c>
      <c r="P48" s="7" t="str">
        <f>IF(OR(I$32="八重奏",I$32="七重奏",I$32="六重奏",I$32="五重奏",I$32="四重奏"),IF(ISTEXT(I48),$N$2,$N$3),IF(ISTEXT(I48),$N$3,$N$2))</f>
        <v>ＯＫ</v>
      </c>
    </row>
    <row r="49" spans="1:50" s="5" customFormat="1" ht="24" customHeight="1">
      <c r="A49" s="6"/>
      <c r="B49" s="292"/>
      <c r="C49" s="8" t="s">
        <v>52</v>
      </c>
      <c r="D49" s="310"/>
      <c r="E49" s="21"/>
      <c r="F49" s="311"/>
      <c r="G49" s="21"/>
      <c r="H49" s="311"/>
      <c r="I49" s="21"/>
      <c r="J49" s="311"/>
      <c r="K49" s="6"/>
      <c r="L49" s="374"/>
      <c r="N49" s="7" t="str">
        <f>IF(OR(E$32="八重奏",E$32="七重奏",E$32="六重奏",E$32="五重奏",E$32="四重奏"),IF(ISTEXT(E49),$N$2,$N$3),IF(ISTEXT(E49),$N$3,$N$2))</f>
        <v>ＯＫ</v>
      </c>
      <c r="O49" s="7" t="str">
        <f>IF(OR(G$32="八重奏",G$32="七重奏",G$32="六重奏",G$32="五重奏",G$32="四重奏"),IF(ISTEXT(G49),$N$2,$N$3),IF(ISTEXT(G49),$N$3,$N$2))</f>
        <v>ＯＫ</v>
      </c>
      <c r="P49" s="7" t="str">
        <f>IF(OR(I$32="八重奏",I$32="七重奏",I$32="六重奏",I$32="五重奏",I$32="四重奏"),IF(ISTEXT(I49),$N$2,$N$3),IF(ISTEXT(I49),$N$3,$N$2))</f>
        <v>ＯＫ</v>
      </c>
    </row>
    <row r="50" spans="1:50" s="5" customFormat="1" ht="24" customHeight="1">
      <c r="A50" s="6"/>
      <c r="B50" s="292" t="s">
        <v>71</v>
      </c>
      <c r="C50" s="8" t="s">
        <v>51</v>
      </c>
      <c r="D50" s="294" t="s">
        <v>145</v>
      </c>
      <c r="E50" s="12"/>
      <c r="F50" s="296"/>
      <c r="G50" s="12"/>
      <c r="H50" s="296"/>
      <c r="I50" s="12"/>
      <c r="J50" s="296"/>
      <c r="K50" s="6"/>
      <c r="L50" s="374"/>
      <c r="N50" s="7" t="str">
        <f>IF(OR(E$32="八重奏",E$32="七重奏",E$32="六重奏",E$32="五重奏"),IF(ISTEXT(E50),$N$2,$N$3),IF(ISTEXT(E50),$N$3,$N$2))</f>
        <v>ＯＫ</v>
      </c>
      <c r="O50" s="7" t="str">
        <f>IF(OR(G$32="八重奏",G$32="七重奏",G$32="六重奏",G$32="五重奏"),IF(ISTEXT(G50),$N$2,$N$3),IF(ISTEXT(G50),$N$3,$N$2))</f>
        <v>ＯＫ</v>
      </c>
      <c r="P50" s="7" t="str">
        <f>IF(OR(I$32="八重奏",I$32="七重奏",I$32="六重奏",I$32="五重奏"),IF(ISTEXT(I50),$N$2,$N$3),IF(ISTEXT(I50),$N$3,$N$2))</f>
        <v>ＯＫ</v>
      </c>
    </row>
    <row r="51" spans="1:50" s="5" customFormat="1" ht="24" customHeight="1">
      <c r="A51" s="6"/>
      <c r="B51" s="292"/>
      <c r="C51" s="8" t="s">
        <v>52</v>
      </c>
      <c r="D51" s="310"/>
      <c r="E51" s="21"/>
      <c r="F51" s="311"/>
      <c r="G51" s="21"/>
      <c r="H51" s="311"/>
      <c r="I51" s="21"/>
      <c r="J51" s="311"/>
      <c r="K51" s="6"/>
      <c r="L51" s="374"/>
      <c r="N51" s="7" t="str">
        <f>IF(OR(E$32="八重奏",E$32="七重奏",E$32="六重奏",E$32="五重奏"),IF(ISTEXT(E51),$N$2,$N$3),IF(ISTEXT(E51),$N$3,$N$2))</f>
        <v>ＯＫ</v>
      </c>
      <c r="O51" s="7" t="str">
        <f>IF(OR(G$32="八重奏",G$32="七重奏",G$32="六重奏",G$32="五重奏"),IF(ISTEXT(G51),$N$2,$N$3),IF(ISTEXT(G51),$N$3,$N$2))</f>
        <v>ＯＫ</v>
      </c>
      <c r="P51" s="7" t="str">
        <f>IF(OR(I$32="八重奏",I$32="七重奏",I$32="六重奏",I$32="五重奏"),IF(ISTEXT(I51),$N$2,$N$3),IF(ISTEXT(I51),$N$3,$N$2))</f>
        <v>ＯＫ</v>
      </c>
    </row>
    <row r="52" spans="1:50" s="5" customFormat="1" ht="24" customHeight="1">
      <c r="A52" s="6"/>
      <c r="B52" s="292" t="s">
        <v>72</v>
      </c>
      <c r="C52" s="8" t="s">
        <v>51</v>
      </c>
      <c r="D52" s="294" t="s">
        <v>145</v>
      </c>
      <c r="E52" s="12"/>
      <c r="F52" s="296"/>
      <c r="G52" s="12"/>
      <c r="H52" s="296"/>
      <c r="I52" s="12"/>
      <c r="J52" s="296"/>
      <c r="K52" s="6"/>
      <c r="L52" s="374"/>
      <c r="N52" s="7" t="str">
        <f>IF(OR(E$32="八重奏",E$32="七重奏",E$32="六重奏"),IF(ISTEXT(E52),$N$2,$N$3),IF(ISTEXT(E52),$N$3,$N$2))</f>
        <v>ＯＫ</v>
      </c>
      <c r="O52" s="7" t="str">
        <f>IF(OR(G$32="八重奏",G$32="七重奏",G$32="六重奏"),IF(ISTEXT(G52),$N$2,$N$3),IF(ISTEXT(G52),$N$3,$N$2))</f>
        <v>ＯＫ</v>
      </c>
      <c r="P52" s="7" t="str">
        <f>IF(OR(I$32="八重奏",I$32="七重奏",I$32="六重奏"),IF(ISTEXT(I52),$N$2,$N$3),IF(ISTEXT(I52),$N$3,$N$2))</f>
        <v>ＯＫ</v>
      </c>
    </row>
    <row r="53" spans="1:50" s="5" customFormat="1" ht="24" customHeight="1">
      <c r="A53" s="6"/>
      <c r="B53" s="292"/>
      <c r="C53" s="8" t="s">
        <v>52</v>
      </c>
      <c r="D53" s="310"/>
      <c r="E53" s="21"/>
      <c r="F53" s="311"/>
      <c r="G53" s="21"/>
      <c r="H53" s="311"/>
      <c r="I53" s="21"/>
      <c r="J53" s="311"/>
      <c r="K53" s="6"/>
      <c r="L53" s="374"/>
      <c r="N53" s="7" t="str">
        <f>IF(OR(E$32="八重奏",E$32="七重奏",E$32="六重奏"),IF(ISTEXT(E53),$N$2,$N$3),IF(ISTEXT(E53),$N$3,$N$2))</f>
        <v>ＯＫ</v>
      </c>
      <c r="O53" s="7" t="str">
        <f>IF(OR(G$32="八重奏",G$32="七重奏",G$32="六重奏"),IF(ISTEXT(G53),$N$2,$N$3),IF(ISTEXT(G53),$N$3,$N$2))</f>
        <v>ＯＫ</v>
      </c>
      <c r="P53" s="7" t="str">
        <f>IF(OR(I$32="八重奏",I$32="七重奏",I$32="六重奏"),IF(ISTEXT(I53),$N$2,$N$3),IF(ISTEXT(I53),$N$3,$N$2))</f>
        <v>ＯＫ</v>
      </c>
    </row>
    <row r="54" spans="1:50" s="5" customFormat="1" ht="24" customHeight="1">
      <c r="A54" s="6"/>
      <c r="B54" s="292" t="s">
        <v>73</v>
      </c>
      <c r="C54" s="8" t="s">
        <v>51</v>
      </c>
      <c r="D54" s="294" t="s">
        <v>145</v>
      </c>
      <c r="E54" s="12"/>
      <c r="F54" s="296"/>
      <c r="G54" s="12"/>
      <c r="H54" s="296"/>
      <c r="I54" s="12"/>
      <c r="J54" s="296"/>
      <c r="K54" s="6"/>
      <c r="L54" s="374"/>
      <c r="N54" s="7" t="str">
        <f>IF(OR(E$32="八重奏",E$32="七重奏"),IF(ISTEXT(E54),$N$2,$N$3),IF(ISTEXT(E54),$N$3,$N$2))</f>
        <v>ＯＫ</v>
      </c>
      <c r="O54" s="7" t="str">
        <f>IF(OR(G$32="八重奏",G$32="七重奏"),IF(ISTEXT(G54),$N$2,$N$3),IF(ISTEXT(G54),$N$3,$N$2))</f>
        <v>ＯＫ</v>
      </c>
      <c r="P54" s="7" t="str">
        <f>IF(OR(I$32="八重奏",I$32="七重奏"),IF(ISTEXT(I54),$N$2,$N$3),IF(ISTEXT(I54),$N$3,$N$2))</f>
        <v>ＯＫ</v>
      </c>
    </row>
    <row r="55" spans="1:50" s="5" customFormat="1" ht="24" customHeight="1">
      <c r="A55" s="6"/>
      <c r="B55" s="292"/>
      <c r="C55" s="8" t="s">
        <v>52</v>
      </c>
      <c r="D55" s="310"/>
      <c r="E55" s="21"/>
      <c r="F55" s="311"/>
      <c r="G55" s="21"/>
      <c r="H55" s="311"/>
      <c r="I55" s="21"/>
      <c r="J55" s="311"/>
      <c r="K55" s="6"/>
      <c r="L55" s="374"/>
      <c r="N55" s="7" t="str">
        <f>IF(OR(E$32="八重奏",E$32="七重奏"),IF(ISTEXT(E55),$N$2,$N$3),IF(ISTEXT(E55),$N$3,$N$2))</f>
        <v>ＯＫ</v>
      </c>
      <c r="O55" s="7" t="str">
        <f>IF(OR(G$32="八重奏",G$32="七重奏"),IF(ISTEXT(G55),$N$2,$N$3),IF(ISTEXT(G55),$N$3,$N$2))</f>
        <v>ＯＫ</v>
      </c>
      <c r="P55" s="7" t="str">
        <f>IF(OR(I$32="八重奏",I$32="七重奏"),IF(ISTEXT(I55),$N$2,$N$3),IF(ISTEXT(I55),$N$3,$N$2))</f>
        <v>ＯＫ</v>
      </c>
    </row>
    <row r="56" spans="1:50" s="5" customFormat="1" ht="24" customHeight="1">
      <c r="A56" s="6"/>
      <c r="B56" s="292" t="s">
        <v>74</v>
      </c>
      <c r="C56" s="8" t="s">
        <v>51</v>
      </c>
      <c r="D56" s="294" t="s">
        <v>145</v>
      </c>
      <c r="E56" s="12"/>
      <c r="F56" s="296"/>
      <c r="G56" s="12"/>
      <c r="H56" s="296"/>
      <c r="I56" s="12"/>
      <c r="J56" s="296"/>
      <c r="K56" s="6"/>
      <c r="L56" s="374"/>
      <c r="N56" s="7" t="str">
        <f>IF(E$32="八重奏",IF(ISTEXT(E56),$N$2,$N$3),IF(ISTEXT(E56),$N$3,$N$2))</f>
        <v>ＯＫ</v>
      </c>
      <c r="O56" s="7" t="str">
        <f>IF(G$32="八重奏",IF(ISTEXT(G56),$N$2,$N$3),IF(ISTEXT(G56),$N$3,$N$2))</f>
        <v>ＯＫ</v>
      </c>
      <c r="P56" s="7" t="str">
        <f>IF(I$32="八重奏",IF(ISTEXT(I56),$N$2,$N$3),IF(ISTEXT(I56),$N$3,$N$2))</f>
        <v>ＯＫ</v>
      </c>
    </row>
    <row r="57" spans="1:50" s="5" customFormat="1" ht="24" customHeight="1" thickBot="1">
      <c r="A57" s="6"/>
      <c r="B57" s="293"/>
      <c r="C57" s="130" t="s">
        <v>52</v>
      </c>
      <c r="D57" s="295"/>
      <c r="E57" s="21"/>
      <c r="F57" s="297"/>
      <c r="G57" s="21"/>
      <c r="H57" s="297"/>
      <c r="I57" s="21"/>
      <c r="J57" s="297"/>
      <c r="K57" s="6"/>
      <c r="L57" s="374"/>
      <c r="N57" s="7" t="str">
        <f>IF(E$32="八重奏",IF(ISTEXT(E57),$N$2,$N$3),IF(ISTEXT(E57),$N$3,$N$2))</f>
        <v>ＯＫ</v>
      </c>
      <c r="O57" s="7" t="str">
        <f>IF(G$32="八重奏",IF(ISTEXT(G57),$N$2,$N$3),IF(ISTEXT(G57),$N$3,$N$2))</f>
        <v>ＯＫ</v>
      </c>
      <c r="P57" s="7" t="str">
        <f>IF(I$32="八重奏",IF(ISTEXT(I57),$N$2,$N$3),IF(ISTEXT(I57),$N$3,$N$2))</f>
        <v>ＯＫ</v>
      </c>
    </row>
    <row r="58" spans="1:50" s="5" customFormat="1" ht="24" customHeight="1" thickBot="1">
      <c r="A58" s="6"/>
      <c r="B58" s="300" t="s">
        <v>214</v>
      </c>
      <c r="C58" s="301"/>
      <c r="D58" s="302"/>
      <c r="E58" s="216"/>
      <c r="F58" s="131"/>
      <c r="G58" s="216"/>
      <c r="H58" s="131"/>
      <c r="I58" s="216"/>
      <c r="J58" s="131"/>
      <c r="K58" s="6"/>
      <c r="L58" s="374"/>
      <c r="N58" s="7" t="str">
        <f>IF(ISTEXT(F58),$N$2,$N$3)</f>
        <v>ＮＧ</v>
      </c>
      <c r="O58" s="7" t="str">
        <f>IF(O$31=$N$2,IF(ISTEXT(H58),$N$2,$N$3),IF(ISTEXT(H58),$N$3,$N$2))</f>
        <v>ＯＫ</v>
      </c>
      <c r="P58" s="7" t="str">
        <f>IF(P$31=$N$2,IF(ISTEXT(J58),$N$2,$N$3),IF(ISTEXT(J58),$N$3,$N$2))</f>
        <v>ＯＫ</v>
      </c>
    </row>
    <row r="59" spans="1:50" s="5" customFormat="1" ht="24" customHeight="1" thickBot="1">
      <c r="A59" s="6"/>
      <c r="B59" s="300" t="s">
        <v>227</v>
      </c>
      <c r="C59" s="301"/>
      <c r="D59" s="302"/>
      <c r="E59" s="306"/>
      <c r="F59" s="307"/>
      <c r="G59" s="308"/>
      <c r="H59" s="309"/>
      <c r="I59" s="308"/>
      <c r="J59" s="309"/>
      <c r="K59" s="6"/>
      <c r="L59" s="374"/>
      <c r="N59" s="7" t="str">
        <f>IF(ISNUMBER(E59),$N$2,$N$3)</f>
        <v>ＮＧ</v>
      </c>
      <c r="O59" s="7" t="str">
        <f t="shared" ref="O59:O61" si="3">IF(O$31=$N$2,IF(ISNUMBER(G59),$N$2,$N$3),IF(ISNUMBER(G59),$N$3,$N$2))</f>
        <v>ＯＫ</v>
      </c>
      <c r="P59" s="7" t="str">
        <f t="shared" ref="P59:P61" si="4">IF(P$31=$N$2,IF(ISNUMBER(I59),$N$2,$N$3),IF(ISNUMBER(I59),$N$3,$N$2))</f>
        <v>ＯＫ</v>
      </c>
    </row>
    <row r="60" spans="1:50" s="5" customFormat="1" ht="24" customHeight="1" thickBot="1">
      <c r="A60" s="6"/>
      <c r="B60" s="300" t="s">
        <v>218</v>
      </c>
      <c r="C60" s="301"/>
      <c r="D60" s="302"/>
      <c r="E60" s="266"/>
      <c r="F60" s="131"/>
      <c r="G60" s="216"/>
      <c r="H60" s="131"/>
      <c r="I60" s="216"/>
      <c r="J60" s="131"/>
      <c r="K60" s="6"/>
      <c r="L60" s="374"/>
      <c r="N60" s="7" t="str">
        <f t="shared" ref="N60" si="5">IF(ISTEXT(F60),$N$2,$N$3)</f>
        <v>ＮＧ</v>
      </c>
      <c r="O60" s="7" t="str">
        <f>IF(O$31=$N$2,IF(ISTEXT(H60),$N$2,$N$3),IF(ISTEXT(H60),$N$3,$N$2))</f>
        <v>ＯＫ</v>
      </c>
      <c r="P60" s="7" t="str">
        <f>IF(P$31=$N$2,IF(ISTEXT(J60),$N$2,$N$3),IF(ISTEXT(J60),$N$3,$N$2))</f>
        <v>ＯＫ</v>
      </c>
    </row>
    <row r="61" spans="1:50" s="5" customFormat="1" ht="24" customHeight="1" thickBot="1">
      <c r="A61" s="6"/>
      <c r="B61" s="303" t="s">
        <v>311</v>
      </c>
      <c r="C61" s="304"/>
      <c r="D61" s="305"/>
      <c r="E61" s="308"/>
      <c r="F61" s="309"/>
      <c r="G61" s="308"/>
      <c r="H61" s="309"/>
      <c r="I61" s="308"/>
      <c r="J61" s="309"/>
      <c r="K61" s="6"/>
      <c r="L61" s="148" t="s">
        <v>223</v>
      </c>
      <c r="N61" s="7" t="str">
        <f>IF(ISNUMBER(E61),$N$2,$N$3)</f>
        <v>ＮＧ</v>
      </c>
      <c r="O61" s="7" t="str">
        <f t="shared" si="3"/>
        <v>ＯＫ</v>
      </c>
      <c r="P61" s="7" t="str">
        <f t="shared" si="4"/>
        <v>ＯＫ</v>
      </c>
      <c r="Q61" s="5">
        <v>0</v>
      </c>
      <c r="R61" s="5">
        <v>1</v>
      </c>
      <c r="S61" s="5">
        <v>2</v>
      </c>
      <c r="T61" s="5">
        <v>3</v>
      </c>
      <c r="U61" s="5">
        <v>4</v>
      </c>
      <c r="V61" s="5">
        <v>5</v>
      </c>
      <c r="W61" s="5">
        <v>6</v>
      </c>
      <c r="X61" s="5">
        <v>7</v>
      </c>
      <c r="Y61" s="5">
        <v>8</v>
      </c>
      <c r="Z61" s="5">
        <v>9</v>
      </c>
      <c r="AA61" s="5">
        <v>10</v>
      </c>
      <c r="AB61" s="5">
        <v>11</v>
      </c>
      <c r="AC61" s="5">
        <v>12</v>
      </c>
      <c r="AD61" s="5">
        <v>13</v>
      </c>
      <c r="AE61" s="5">
        <v>14</v>
      </c>
      <c r="AF61" s="5">
        <v>15</v>
      </c>
      <c r="AG61" s="5">
        <v>16</v>
      </c>
      <c r="AH61" s="5">
        <v>17</v>
      </c>
      <c r="AI61" s="5">
        <v>18</v>
      </c>
      <c r="AJ61" s="5">
        <v>19</v>
      </c>
      <c r="AK61" s="5">
        <v>20</v>
      </c>
    </row>
    <row r="62" spans="1:50" s="5" customFormat="1" ht="24" customHeight="1" thickBot="1">
      <c r="A62" s="6"/>
      <c r="B62" s="287" t="s">
        <v>75</v>
      </c>
      <c r="C62" s="288"/>
      <c r="D62" s="289"/>
      <c r="E62" s="298"/>
      <c r="F62" s="299"/>
      <c r="G62" s="298"/>
      <c r="H62" s="299"/>
      <c r="I62" s="298"/>
      <c r="J62" s="299"/>
      <c r="K62" s="6"/>
      <c r="L62" s="284"/>
      <c r="N62" s="7" t="str">
        <f>IF(ISNUMBER(E62),$N$2,$N$3)</f>
        <v>ＮＧ</v>
      </c>
      <c r="O62" s="7" t="str">
        <f>IF(O$31=$N$2,IF(ISNUMBER(G62),$N$2,$N$3),IF(ISNUMBER(G62),$N$3,$N$2))</f>
        <v>ＯＫ</v>
      </c>
      <c r="P62" s="7" t="str">
        <f>IF(P$31=$N$2,IF(ISNUMBER(I62),$N$2,$N$3),IF(ISNUMBER(I62),$N$3,$N$2))</f>
        <v>ＯＫ</v>
      </c>
      <c r="R62" s="14">
        <v>6.25E-2</v>
      </c>
      <c r="S62" s="14">
        <f t="shared" ref="S62:AM62" si="6">R62+TIME(0,10,0)</f>
        <v>6.9444444444444448E-2</v>
      </c>
      <c r="T62" s="14">
        <f t="shared" si="6"/>
        <v>7.6388888888888895E-2</v>
      </c>
      <c r="U62" s="14">
        <f t="shared" si="6"/>
        <v>8.3333333333333343E-2</v>
      </c>
      <c r="V62" s="14">
        <f t="shared" si="6"/>
        <v>9.027777777777779E-2</v>
      </c>
      <c r="W62" s="14">
        <f t="shared" si="6"/>
        <v>9.7222222222222238E-2</v>
      </c>
      <c r="X62" s="14">
        <f t="shared" si="6"/>
        <v>0.10416666666666669</v>
      </c>
      <c r="Y62" s="14">
        <f t="shared" si="6"/>
        <v>0.11111111111111113</v>
      </c>
      <c r="Z62" s="14">
        <f t="shared" si="6"/>
        <v>0.11805555555555558</v>
      </c>
      <c r="AA62" s="14">
        <f t="shared" si="6"/>
        <v>0.12500000000000003</v>
      </c>
      <c r="AB62" s="14">
        <f t="shared" si="6"/>
        <v>0.13194444444444448</v>
      </c>
      <c r="AC62" s="14">
        <f t="shared" si="6"/>
        <v>0.13888888888888892</v>
      </c>
      <c r="AD62" s="14">
        <f t="shared" si="6"/>
        <v>0.14583333333333337</v>
      </c>
      <c r="AE62" s="14">
        <f t="shared" si="6"/>
        <v>0.15277777777777782</v>
      </c>
      <c r="AF62" s="14">
        <f t="shared" si="6"/>
        <v>0.15972222222222227</v>
      </c>
      <c r="AG62" s="14">
        <f t="shared" si="6"/>
        <v>0.16666666666666671</v>
      </c>
      <c r="AH62" s="14">
        <f t="shared" si="6"/>
        <v>0.17361111111111116</v>
      </c>
      <c r="AI62" s="14">
        <f t="shared" si="6"/>
        <v>0.18055555555555561</v>
      </c>
      <c r="AJ62" s="14">
        <f t="shared" si="6"/>
        <v>0.18750000000000006</v>
      </c>
      <c r="AK62" s="14">
        <f t="shared" si="6"/>
        <v>0.1944444444444445</v>
      </c>
      <c r="AL62" s="14">
        <f t="shared" si="6"/>
        <v>0.20138888888888895</v>
      </c>
      <c r="AM62" s="14">
        <f t="shared" si="6"/>
        <v>0.2083333333333334</v>
      </c>
      <c r="AN62" s="14"/>
      <c r="AO62" s="14"/>
      <c r="AP62" s="14"/>
      <c r="AQ62" s="14"/>
      <c r="AR62" s="14"/>
      <c r="AS62" s="14"/>
      <c r="AT62" s="14"/>
      <c r="AU62" s="14"/>
      <c r="AV62" s="14"/>
      <c r="AW62" s="14"/>
      <c r="AX62" s="14"/>
    </row>
    <row r="63" spans="1:50" s="5" customFormat="1" ht="24" customHeight="1" thickBot="1">
      <c r="A63" s="6"/>
      <c r="B63" s="287" t="s">
        <v>317</v>
      </c>
      <c r="C63" s="288"/>
      <c r="D63" s="289"/>
      <c r="E63" s="290"/>
      <c r="F63" s="291"/>
      <c r="G63" s="290"/>
      <c r="H63" s="291"/>
      <c r="I63" s="290"/>
      <c r="J63" s="291"/>
      <c r="K63" s="6"/>
      <c r="L63" s="284"/>
      <c r="N63" s="7" t="str">
        <f>IF(ISTEXT(E63),$N$2,$N$3)</f>
        <v>ＮＧ</v>
      </c>
      <c r="O63" s="7" t="str">
        <f>IF(O$31=$N$2,IF(ISTEXT(G63),$N$2,$N$3),IF(ISTEXT(G63),$N$3,$N$2))</f>
        <v>ＯＫ</v>
      </c>
      <c r="P63" s="7" t="str">
        <f>IF(P$31=$N$2,IF(ISTEXT(I63),$N$2,$N$3),IF(ISTEXT(I63),$N$3,$N$2))</f>
        <v>ＯＫ</v>
      </c>
      <c r="R63" s="5" t="s">
        <v>76</v>
      </c>
      <c r="S63" s="5" t="s">
        <v>77</v>
      </c>
      <c r="T63" s="5" t="s">
        <v>146</v>
      </c>
      <c r="U63" s="5" t="s">
        <v>147</v>
      </c>
      <c r="V63" s="5" t="s">
        <v>219</v>
      </c>
      <c r="W63" s="5" t="s">
        <v>220</v>
      </c>
      <c r="X63" s="5" t="s">
        <v>221</v>
      </c>
    </row>
    <row r="64" spans="1:50" s="5" customFormat="1" ht="24" customHeight="1">
      <c r="A64" s="143"/>
      <c r="B64" s="141"/>
      <c r="C64" s="141"/>
      <c r="D64" s="141"/>
      <c r="E64" s="142"/>
      <c r="F64" s="142"/>
      <c r="G64" s="142"/>
      <c r="H64" s="142"/>
      <c r="I64" s="142"/>
      <c r="J64" s="142"/>
      <c r="K64" s="143"/>
      <c r="L64" s="143"/>
      <c r="N64" s="154"/>
      <c r="O64" s="154"/>
      <c r="P64" s="154"/>
      <c r="R64" s="5">
        <v>1</v>
      </c>
      <c r="S64" s="5">
        <v>2</v>
      </c>
      <c r="T64" s="5">
        <v>3</v>
      </c>
      <c r="U64" s="5">
        <v>4</v>
      </c>
      <c r="V64" s="5">
        <v>5</v>
      </c>
    </row>
    <row r="65" spans="1:16" s="5" customFormat="1" ht="24" customHeight="1">
      <c r="A65" s="143"/>
      <c r="B65" s="141"/>
      <c r="C65" s="141"/>
      <c r="D65" s="375" t="s">
        <v>310</v>
      </c>
      <c r="E65" s="375"/>
      <c r="F65" s="375"/>
      <c r="G65" s="375"/>
      <c r="H65" s="375"/>
      <c r="I65" s="375"/>
      <c r="J65" s="142"/>
      <c r="K65" s="143"/>
      <c r="L65" s="143"/>
      <c r="N65" s="65"/>
      <c r="O65" s="65"/>
      <c r="P65" s="65"/>
    </row>
    <row r="66" spans="1:16" ht="16.2">
      <c r="D66" s="144"/>
      <c r="E66" s="144"/>
      <c r="F66" s="144"/>
      <c r="G66" s="144"/>
      <c r="H66" s="144"/>
      <c r="I66" s="140"/>
      <c r="N66" s="155"/>
      <c r="O66" s="155"/>
      <c r="P66" s="155"/>
    </row>
    <row r="67" spans="1:16" ht="16.2">
      <c r="D67" s="144"/>
      <c r="E67" s="144" t="s">
        <v>312</v>
      </c>
      <c r="F67" s="144"/>
      <c r="G67" s="144"/>
      <c r="H67" s="144"/>
      <c r="I67" s="140"/>
      <c r="N67" s="155"/>
      <c r="O67" s="155"/>
      <c r="P67" s="155"/>
    </row>
    <row r="68" spans="1:16" ht="16.2">
      <c r="D68" s="153">
        <v>1</v>
      </c>
      <c r="E68" s="144" t="s">
        <v>299</v>
      </c>
      <c r="F68" s="144"/>
      <c r="G68" s="144"/>
      <c r="H68" s="144"/>
      <c r="I68" s="140"/>
      <c r="N68" s="155"/>
      <c r="O68" s="155"/>
      <c r="P68" s="155"/>
    </row>
    <row r="69" spans="1:16" ht="16.2">
      <c r="D69" s="153">
        <v>2</v>
      </c>
      <c r="E69" s="144" t="s">
        <v>301</v>
      </c>
      <c r="F69" s="144"/>
      <c r="G69" s="144"/>
      <c r="H69" s="144"/>
      <c r="I69" s="140"/>
      <c r="N69" s="155"/>
      <c r="O69" s="155"/>
      <c r="P69" s="155"/>
    </row>
    <row r="70" spans="1:16" ht="16.2">
      <c r="D70" s="153"/>
      <c r="E70" s="144" t="s">
        <v>309</v>
      </c>
      <c r="F70" s="144"/>
      <c r="G70" s="144"/>
      <c r="H70" s="144"/>
      <c r="I70" s="140"/>
      <c r="N70" s="155"/>
      <c r="O70" s="155"/>
      <c r="P70" s="155"/>
    </row>
    <row r="71" spans="1:16" ht="16.2">
      <c r="D71" s="153">
        <v>3</v>
      </c>
      <c r="E71" s="144" t="s">
        <v>306</v>
      </c>
      <c r="F71" s="144"/>
      <c r="G71" s="144"/>
      <c r="H71" s="144"/>
      <c r="I71" s="140"/>
      <c r="N71" s="155"/>
      <c r="O71" s="155"/>
      <c r="P71" s="155"/>
    </row>
    <row r="72" spans="1:16" ht="16.2">
      <c r="D72" s="153">
        <v>4</v>
      </c>
      <c r="E72" s="144" t="s">
        <v>308</v>
      </c>
      <c r="F72" s="144"/>
      <c r="G72" s="144"/>
      <c r="H72" s="144"/>
      <c r="I72" s="140"/>
      <c r="N72" s="155"/>
      <c r="O72" s="155"/>
      <c r="P72" s="155"/>
    </row>
    <row r="73" spans="1:16" ht="16.2">
      <c r="D73" s="153">
        <v>5</v>
      </c>
      <c r="E73" s="144" t="s">
        <v>304</v>
      </c>
      <c r="F73" s="144"/>
      <c r="G73" s="144"/>
      <c r="H73" s="144"/>
      <c r="I73" s="140"/>
      <c r="N73" s="155"/>
      <c r="O73" s="155"/>
      <c r="P73" s="155"/>
    </row>
    <row r="74" spans="1:16" ht="16.2">
      <c r="D74" s="144"/>
      <c r="E74" s="144"/>
      <c r="F74" s="144"/>
      <c r="G74" s="144"/>
      <c r="H74" s="144"/>
      <c r="I74" s="140"/>
      <c r="N74" s="155"/>
      <c r="O74" s="155"/>
      <c r="P74" s="155"/>
    </row>
    <row r="75" spans="1:16" ht="16.2">
      <c r="D75" s="152" t="s">
        <v>302</v>
      </c>
      <c r="E75" s="152"/>
      <c r="F75" s="152"/>
      <c r="G75" s="152"/>
      <c r="H75" s="144"/>
      <c r="I75" s="140"/>
    </row>
    <row r="76" spans="1:16" ht="16.2">
      <c r="D76" s="144"/>
      <c r="E76" s="144"/>
      <c r="F76" s="144"/>
      <c r="G76" s="144"/>
      <c r="H76" s="144"/>
      <c r="I76" s="140"/>
    </row>
  </sheetData>
  <sheetProtection password="DB73" sheet="1" objects="1" scenarios="1" selectLockedCells="1"/>
  <mergeCells count="148">
    <mergeCell ref="L39:L41"/>
    <mergeCell ref="L5:L38"/>
    <mergeCell ref="L42:L60"/>
    <mergeCell ref="D65:I65"/>
    <mergeCell ref="A2:K2"/>
    <mergeCell ref="B10:I10"/>
    <mergeCell ref="B12:D12"/>
    <mergeCell ref="E12:F12"/>
    <mergeCell ref="B13:D13"/>
    <mergeCell ref="A3:K3"/>
    <mergeCell ref="B5:I5"/>
    <mergeCell ref="B6:I6"/>
    <mergeCell ref="B7:I7"/>
    <mergeCell ref="B8:I8"/>
    <mergeCell ref="B16:D16"/>
    <mergeCell ref="E16:F16"/>
    <mergeCell ref="B17:D17"/>
    <mergeCell ref="E17:F17"/>
    <mergeCell ref="B18:D18"/>
    <mergeCell ref="E18:F18"/>
    <mergeCell ref="B9:I9"/>
    <mergeCell ref="E13:F13"/>
    <mergeCell ref="B14:D14"/>
    <mergeCell ref="E14:F14"/>
    <mergeCell ref="B15:D15"/>
    <mergeCell ref="E15:F15"/>
    <mergeCell ref="E30:F30"/>
    <mergeCell ref="G30:H30"/>
    <mergeCell ref="B30:D30"/>
    <mergeCell ref="I30:J30"/>
    <mergeCell ref="G33:H33"/>
    <mergeCell ref="I33:J33"/>
    <mergeCell ref="C19:D19"/>
    <mergeCell ref="E19:F19"/>
    <mergeCell ref="C20:D20"/>
    <mergeCell ref="E20:F20"/>
    <mergeCell ref="B28:I28"/>
    <mergeCell ref="C22:D22"/>
    <mergeCell ref="E22:F22"/>
    <mergeCell ref="B19:B22"/>
    <mergeCell ref="B23:C24"/>
    <mergeCell ref="B25:C26"/>
    <mergeCell ref="C21:D21"/>
    <mergeCell ref="E21:F21"/>
    <mergeCell ref="G35:H35"/>
    <mergeCell ref="I35:J35"/>
    <mergeCell ref="C36:D36"/>
    <mergeCell ref="E36:F36"/>
    <mergeCell ref="G36:H36"/>
    <mergeCell ref="I36:J36"/>
    <mergeCell ref="G34:H34"/>
    <mergeCell ref="E31:F31"/>
    <mergeCell ref="G31:H31"/>
    <mergeCell ref="I31:J31"/>
    <mergeCell ref="E32:F32"/>
    <mergeCell ref="G32:H32"/>
    <mergeCell ref="B31:D31"/>
    <mergeCell ref="B32:D32"/>
    <mergeCell ref="I32:J32"/>
    <mergeCell ref="C33:D33"/>
    <mergeCell ref="C35:D35"/>
    <mergeCell ref="E35:F35"/>
    <mergeCell ref="E33:F33"/>
    <mergeCell ref="C34:D34"/>
    <mergeCell ref="E34:F34"/>
    <mergeCell ref="B33:B35"/>
    <mergeCell ref="I40:J40"/>
    <mergeCell ref="C41:D41"/>
    <mergeCell ref="E41:F41"/>
    <mergeCell ref="B42:B43"/>
    <mergeCell ref="D42:D43"/>
    <mergeCell ref="F42:F43"/>
    <mergeCell ref="H42:H43"/>
    <mergeCell ref="J42:J43"/>
    <mergeCell ref="C37:D37"/>
    <mergeCell ref="E37:F37"/>
    <mergeCell ref="G37:H37"/>
    <mergeCell ref="I37:J37"/>
    <mergeCell ref="G38:H38"/>
    <mergeCell ref="I38:J38"/>
    <mergeCell ref="B36:B38"/>
    <mergeCell ref="C38:D38"/>
    <mergeCell ref="E38:F38"/>
    <mergeCell ref="G41:H41"/>
    <mergeCell ref="I41:J41"/>
    <mergeCell ref="B50:B51"/>
    <mergeCell ref="D50:D51"/>
    <mergeCell ref="F50:F51"/>
    <mergeCell ref="H50:H51"/>
    <mergeCell ref="J50:J51"/>
    <mergeCell ref="B44:B45"/>
    <mergeCell ref="D44:D45"/>
    <mergeCell ref="F44:F45"/>
    <mergeCell ref="H44:H45"/>
    <mergeCell ref="J44:J45"/>
    <mergeCell ref="B46:B47"/>
    <mergeCell ref="D46:D47"/>
    <mergeCell ref="F46:F47"/>
    <mergeCell ref="H46:H47"/>
    <mergeCell ref="J46:J47"/>
    <mergeCell ref="I59:J59"/>
    <mergeCell ref="B54:B55"/>
    <mergeCell ref="D54:D55"/>
    <mergeCell ref="F54:F55"/>
    <mergeCell ref="H54:H55"/>
    <mergeCell ref="J54:J55"/>
    <mergeCell ref="B39:B41"/>
    <mergeCell ref="C39:D39"/>
    <mergeCell ref="E39:F39"/>
    <mergeCell ref="G39:H39"/>
    <mergeCell ref="I39:J39"/>
    <mergeCell ref="C40:D40"/>
    <mergeCell ref="E40:F40"/>
    <mergeCell ref="G40:H40"/>
    <mergeCell ref="B52:B53"/>
    <mergeCell ref="D52:D53"/>
    <mergeCell ref="F52:F53"/>
    <mergeCell ref="H52:H53"/>
    <mergeCell ref="J52:J53"/>
    <mergeCell ref="B48:B49"/>
    <mergeCell ref="D48:D49"/>
    <mergeCell ref="F48:F49"/>
    <mergeCell ref="H48:H49"/>
    <mergeCell ref="J48:J49"/>
    <mergeCell ref="L62:L63"/>
    <mergeCell ref="I34:J34"/>
    <mergeCell ref="B63:D63"/>
    <mergeCell ref="E63:F63"/>
    <mergeCell ref="G63:H63"/>
    <mergeCell ref="I63:J63"/>
    <mergeCell ref="B56:B57"/>
    <mergeCell ref="D56:D57"/>
    <mergeCell ref="F56:F57"/>
    <mergeCell ref="H56:H57"/>
    <mergeCell ref="J56:J57"/>
    <mergeCell ref="B62:D62"/>
    <mergeCell ref="E62:F62"/>
    <mergeCell ref="G62:H62"/>
    <mergeCell ref="I62:J62"/>
    <mergeCell ref="B58:D58"/>
    <mergeCell ref="B60:D60"/>
    <mergeCell ref="B61:D61"/>
    <mergeCell ref="E59:F59"/>
    <mergeCell ref="G59:H59"/>
    <mergeCell ref="E61:F61"/>
    <mergeCell ref="G61:H61"/>
    <mergeCell ref="I61:J61"/>
    <mergeCell ref="B59:D59"/>
  </mergeCells>
  <phoneticPr fontId="1" type="noConversion"/>
  <dataValidations count="14">
    <dataValidation allowBlank="1" showInputMessage="1" showErrorMessage="1" sqref="E27:F27"/>
    <dataValidation type="whole" operator="greaterThanOrEqual" allowBlank="1" showInputMessage="1" showErrorMessage="1" sqref="E17">
      <formula1>0</formula1>
    </dataValidation>
    <dataValidation type="list" allowBlank="1" showInputMessage="1" showErrorMessage="1" sqref="E13">
      <formula1>$R$13:$W$13</formula1>
    </dataValidation>
    <dataValidation type="list" allowBlank="1" showInputMessage="1" showErrorMessage="1" sqref="E12">
      <formula1>$R$12:$V$12</formula1>
    </dataValidation>
    <dataValidation type="list" allowBlank="1" showInputMessage="1" showErrorMessage="1" errorTitle="もう一度！" error="○か×を選択してください" sqref="F42:F58 H52 H50 H48 H46 H44 H42 J56 J54 J52 J50 J48 J46 J44 J42 H54 H58 J58 H56">
      <formula1>$T$63:$U$63</formula1>
    </dataValidation>
    <dataValidation type="list" allowBlank="1" showInputMessage="1" showErrorMessage="1" sqref="E62:G62 I62">
      <formula1>$R$62:$AM$62</formula1>
    </dataValidation>
    <dataValidation type="list" allowBlank="1" showInputMessage="1" showErrorMessage="1" sqref="E32:G32 I32">
      <formula1>$R$32:$W$32</formula1>
    </dataValidation>
    <dataValidation type="list" allowBlank="1" showInputMessage="1" showErrorMessage="1" sqref="E63:G64 I63:I64">
      <formula1>$R$63:$S$63</formula1>
    </dataValidation>
    <dataValidation type="list" allowBlank="1" showInputMessage="1" showErrorMessage="1" sqref="E31:J31">
      <formula1>$R$31:$AE$31</formula1>
    </dataValidation>
    <dataValidation type="list" allowBlank="1" showInputMessage="1" showErrorMessage="1" errorTitle="もう一度！" error="○か×を選択してください" sqref="F60 H60 J60">
      <formula1>$V$63:$X$63</formula1>
    </dataValidation>
    <dataValidation type="list" allowBlank="1" showInputMessage="1" showErrorMessage="1" sqref="I61:J61">
      <formula1>$R$64:$V$64</formula1>
    </dataValidation>
    <dataValidation type="list" allowBlank="1" showInputMessage="1" showErrorMessage="1" sqref="E59:J59">
      <formula1>$Q$61:$AK$61</formula1>
    </dataValidation>
    <dataValidation type="list" allowBlank="1" showInputMessage="1" showErrorMessage="1" sqref="E53 I43 I45 I47 I49 I51 I53 I55 I57 G57 G55 G53 G51 G49 G47 G45 G43 E57 E55 E43 E45 E47 E49 E51">
      <formula1>$R$43:$AY$43</formula1>
    </dataValidation>
    <dataValidation type="list" allowBlank="1" showInputMessage="1" showErrorMessage="1" sqref="E61:H61">
      <formula1>$R$64:$V$64</formula1>
    </dataValidation>
  </dataValidations>
  <pageMargins left="0.59020397231334776" right="0.59020397231334776" top="0.59020397231334776" bottom="0.59020397231334776" header="0.51174154431801144" footer="0.51174154431801144"/>
  <pageSetup paperSize="9" scale="48" orientation="portrait" r:id="rId1"/>
  <headerFooter alignWithMargins="0"/>
  <rowBreaks count="1" manualBreakCount="1">
    <brk id="63" max="11"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70C0"/>
  </sheetPr>
  <dimension ref="A1:BA76"/>
  <sheetViews>
    <sheetView view="pageBreakPreview" topLeftCell="B5" zoomScale="125" zoomScaleNormal="125" zoomScaleSheetLayoutView="80" zoomScalePageLayoutView="125" workbookViewId="0">
      <selection activeCell="E43" sqref="E43"/>
    </sheetView>
  </sheetViews>
  <sheetFormatPr defaultColWidth="8.88671875" defaultRowHeight="13.2"/>
  <cols>
    <col min="1" max="1" width="2" style="1" customWidth="1"/>
    <col min="2" max="2" width="8.88671875" style="1"/>
    <col min="3" max="3" width="15" style="1" customWidth="1"/>
    <col min="4" max="4" width="7.109375" style="1" bestFit="1" customWidth="1"/>
    <col min="5" max="5" width="37.44140625" style="1" customWidth="1"/>
    <col min="6" max="6" width="7.6640625" style="1" bestFit="1" customWidth="1"/>
    <col min="7" max="7" width="37.44140625" style="1" customWidth="1"/>
    <col min="8" max="8" width="7.6640625" style="1" bestFit="1" customWidth="1"/>
    <col min="9" max="9" width="37.44140625" style="1" customWidth="1"/>
    <col min="10" max="10" width="7.6640625" style="1" bestFit="1" customWidth="1"/>
    <col min="11" max="11" width="2" style="1" customWidth="1"/>
    <col min="12" max="12" width="18.109375" style="1" customWidth="1"/>
    <col min="13" max="13" width="25" style="1" customWidth="1"/>
    <col min="14" max="50" width="9" style="1" customWidth="1"/>
    <col min="51" max="79" width="9" customWidth="1"/>
  </cols>
  <sheetData>
    <row r="1" spans="1:23" ht="11.25" customHeight="1">
      <c r="A1" s="2"/>
      <c r="B1" s="3"/>
      <c r="C1" s="3"/>
      <c r="D1" s="3"/>
      <c r="E1" s="3"/>
      <c r="F1" s="3"/>
      <c r="G1" s="3"/>
      <c r="H1" s="3"/>
      <c r="I1" s="3"/>
      <c r="J1" s="3"/>
      <c r="K1" s="3"/>
      <c r="L1" s="145"/>
    </row>
    <row r="2" spans="1:23" ht="24" customHeight="1">
      <c r="A2" s="376" t="s">
        <v>342</v>
      </c>
      <c r="B2" s="376"/>
      <c r="C2" s="376"/>
      <c r="D2" s="376"/>
      <c r="E2" s="376"/>
      <c r="F2" s="376"/>
      <c r="G2" s="376"/>
      <c r="H2" s="376"/>
      <c r="I2" s="376"/>
      <c r="J2" s="376"/>
      <c r="K2" s="376"/>
      <c r="L2" s="146" t="s">
        <v>0</v>
      </c>
      <c r="N2" s="1" t="s">
        <v>1</v>
      </c>
    </row>
    <row r="3" spans="1:23" ht="24" customHeight="1">
      <c r="A3" s="384" t="s">
        <v>184</v>
      </c>
      <c r="B3" s="384"/>
      <c r="C3" s="384"/>
      <c r="D3" s="384"/>
      <c r="E3" s="384"/>
      <c r="F3" s="384"/>
      <c r="G3" s="384"/>
      <c r="H3" s="384"/>
      <c r="I3" s="384"/>
      <c r="J3" s="384"/>
      <c r="K3" s="384"/>
      <c r="L3" s="147" t="s">
        <v>286</v>
      </c>
      <c r="N3" s="1" t="s">
        <v>2</v>
      </c>
    </row>
    <row r="4" spans="1:23" ht="24" customHeight="1">
      <c r="A4" s="220"/>
      <c r="B4" s="220"/>
      <c r="C4" s="220"/>
      <c r="D4" s="220"/>
      <c r="E4" s="220"/>
      <c r="F4" s="220"/>
      <c r="G4" s="220"/>
      <c r="H4" s="220"/>
      <c r="I4" s="220"/>
      <c r="J4" s="220"/>
      <c r="K4" s="220"/>
      <c r="L4" s="147"/>
    </row>
    <row r="5" spans="1:23" ht="15" customHeight="1">
      <c r="A5" s="4"/>
      <c r="B5" s="385" t="s">
        <v>3</v>
      </c>
      <c r="C5" s="386"/>
      <c r="D5" s="386"/>
      <c r="E5" s="386"/>
      <c r="F5" s="386"/>
      <c r="G5" s="386"/>
      <c r="H5" s="386"/>
      <c r="I5" s="387"/>
      <c r="J5" s="6"/>
      <c r="K5" s="4"/>
      <c r="L5" s="374"/>
    </row>
    <row r="6" spans="1:23" ht="15" customHeight="1">
      <c r="A6" s="4"/>
      <c r="B6" s="388" t="s">
        <v>4</v>
      </c>
      <c r="C6" s="389"/>
      <c r="D6" s="389"/>
      <c r="E6" s="389"/>
      <c r="F6" s="389"/>
      <c r="G6" s="389"/>
      <c r="H6" s="389"/>
      <c r="I6" s="390"/>
      <c r="J6" s="6"/>
      <c r="K6" s="4"/>
      <c r="L6" s="374"/>
    </row>
    <row r="7" spans="1:23" ht="15" customHeight="1">
      <c r="A7" s="4"/>
      <c r="B7" s="388" t="s">
        <v>5</v>
      </c>
      <c r="C7" s="389"/>
      <c r="D7" s="389"/>
      <c r="E7" s="389"/>
      <c r="F7" s="389"/>
      <c r="G7" s="389"/>
      <c r="H7" s="389"/>
      <c r="I7" s="390"/>
      <c r="J7" s="6"/>
      <c r="K7" s="4"/>
      <c r="L7" s="374"/>
    </row>
    <row r="8" spans="1:23" ht="15" customHeight="1">
      <c r="A8" s="4"/>
      <c r="B8" s="388" t="s">
        <v>6</v>
      </c>
      <c r="C8" s="389"/>
      <c r="D8" s="389"/>
      <c r="E8" s="389"/>
      <c r="F8" s="389"/>
      <c r="G8" s="389"/>
      <c r="H8" s="389"/>
      <c r="I8" s="390"/>
      <c r="J8" s="6"/>
      <c r="K8" s="4"/>
      <c r="L8" s="374"/>
    </row>
    <row r="9" spans="1:23" ht="15" customHeight="1">
      <c r="A9" s="4"/>
      <c r="B9" s="388" t="s">
        <v>7</v>
      </c>
      <c r="C9" s="389"/>
      <c r="D9" s="389"/>
      <c r="E9" s="389"/>
      <c r="F9" s="389"/>
      <c r="G9" s="389"/>
      <c r="H9" s="389"/>
      <c r="I9" s="390"/>
      <c r="J9" s="6"/>
      <c r="K9" s="4"/>
      <c r="L9" s="374"/>
    </row>
    <row r="10" spans="1:23" ht="15" customHeight="1">
      <c r="A10" s="4"/>
      <c r="B10" s="377" t="s">
        <v>8</v>
      </c>
      <c r="C10" s="378"/>
      <c r="D10" s="378"/>
      <c r="E10" s="378"/>
      <c r="F10" s="378"/>
      <c r="G10" s="378"/>
      <c r="H10" s="378"/>
      <c r="I10" s="379"/>
      <c r="J10" s="6"/>
      <c r="K10" s="4"/>
      <c r="L10" s="374"/>
    </row>
    <row r="11" spans="1:23" ht="15" customHeight="1" thickBot="1">
      <c r="A11" s="18"/>
      <c r="B11" s="18"/>
      <c r="C11" s="18"/>
      <c r="D11" s="18"/>
      <c r="E11" s="18"/>
      <c r="F11" s="18"/>
      <c r="G11" s="18"/>
      <c r="H11" s="18"/>
      <c r="I11" s="18"/>
      <c r="J11" s="18"/>
      <c r="K11" s="18"/>
      <c r="L11" s="374"/>
    </row>
    <row r="12" spans="1:23" s="5" customFormat="1" ht="24" customHeight="1">
      <c r="A12" s="6"/>
      <c r="B12" s="380" t="s">
        <v>9</v>
      </c>
      <c r="C12" s="381"/>
      <c r="D12" s="381"/>
      <c r="E12" s="382" t="s">
        <v>132</v>
      </c>
      <c r="F12" s="383"/>
      <c r="G12" s="6"/>
      <c r="H12" s="6"/>
      <c r="I12" s="6"/>
      <c r="J12" s="6"/>
      <c r="K12" s="6"/>
      <c r="L12" s="374"/>
      <c r="N12" s="7" t="str">
        <f>IF(ISTEXT(E12),$N$2,$N$3)</f>
        <v>ＯＫ</v>
      </c>
      <c r="P12" s="5">
        <f>COUNTIF(N12:N26,$N$2)</f>
        <v>15</v>
      </c>
      <c r="R12" s="5" t="s">
        <v>131</v>
      </c>
      <c r="S12" s="5" t="s">
        <v>132</v>
      </c>
      <c r="T12" s="5" t="s">
        <v>133</v>
      </c>
      <c r="U12" s="5" t="s">
        <v>134</v>
      </c>
      <c r="V12" s="5" t="s">
        <v>136</v>
      </c>
    </row>
    <row r="13" spans="1:23" s="5" customFormat="1" ht="24" customHeight="1">
      <c r="A13" s="68"/>
      <c r="B13" s="349" t="s">
        <v>316</v>
      </c>
      <c r="C13" s="350"/>
      <c r="D13" s="350"/>
      <c r="E13" s="395" t="s">
        <v>140</v>
      </c>
      <c r="F13" s="396"/>
      <c r="G13" s="6" t="s">
        <v>130</v>
      </c>
      <c r="H13" s="6"/>
      <c r="I13" s="6"/>
      <c r="J13" s="6"/>
      <c r="K13" s="6"/>
      <c r="L13" s="374"/>
      <c r="N13" s="7" t="str">
        <f>IF(ISTEXT(E13),$N$2,$N$3)</f>
        <v>ＯＫ</v>
      </c>
      <c r="R13" s="5" t="s">
        <v>135</v>
      </c>
      <c r="S13" s="5" t="s">
        <v>137</v>
      </c>
      <c r="T13" s="5" t="s">
        <v>138</v>
      </c>
      <c r="U13" s="5" t="s">
        <v>139</v>
      </c>
      <c r="V13" s="5" t="s">
        <v>140</v>
      </c>
      <c r="W13" s="5" t="s">
        <v>141</v>
      </c>
    </row>
    <row r="14" spans="1:23" s="5" customFormat="1" ht="24" customHeight="1">
      <c r="A14" s="6"/>
      <c r="B14" s="349" t="s">
        <v>10</v>
      </c>
      <c r="C14" s="350"/>
      <c r="D14" s="350"/>
      <c r="E14" s="397" t="s">
        <v>343</v>
      </c>
      <c r="F14" s="398"/>
      <c r="G14" s="9" t="s">
        <v>11</v>
      </c>
      <c r="H14" s="9"/>
      <c r="I14" s="6"/>
      <c r="J14" s="6"/>
      <c r="K14" s="6"/>
      <c r="L14" s="374"/>
      <c r="N14" s="7" t="str">
        <f>IF(ISTEXT(E14),$N$2,$N$3)</f>
        <v>ＯＫ</v>
      </c>
      <c r="P14" s="5">
        <f>COUNTIF(N30:P30,N2)</f>
        <v>3</v>
      </c>
    </row>
    <row r="15" spans="1:23" s="5" customFormat="1" ht="24" customHeight="1">
      <c r="A15" s="6"/>
      <c r="B15" s="349" t="s">
        <v>12</v>
      </c>
      <c r="C15" s="350"/>
      <c r="D15" s="350"/>
      <c r="E15" s="351" t="s">
        <v>344</v>
      </c>
      <c r="F15" s="352"/>
      <c r="G15" s="9"/>
      <c r="H15" s="9"/>
      <c r="I15" s="6"/>
      <c r="J15" s="6"/>
      <c r="K15" s="6"/>
      <c r="L15" s="374"/>
      <c r="N15" s="7" t="str">
        <f>IF(ISTEXT(E15),$N$2,$N$3)</f>
        <v>ＯＫ</v>
      </c>
      <c r="P15" s="5">
        <f>COUNTIF(N33:P63,$N$2)</f>
        <v>93</v>
      </c>
    </row>
    <row r="16" spans="1:23" s="5" customFormat="1" ht="24" customHeight="1">
      <c r="A16" s="6"/>
      <c r="B16" s="349" t="s">
        <v>13</v>
      </c>
      <c r="C16" s="350"/>
      <c r="D16" s="350"/>
      <c r="E16" s="391">
        <f>SUM(R16:T16)</f>
        <v>18</v>
      </c>
      <c r="F16" s="392"/>
      <c r="G16" s="9" t="s">
        <v>183</v>
      </c>
      <c r="H16" s="9"/>
      <c r="I16" s="6"/>
      <c r="J16" s="6"/>
      <c r="K16" s="6"/>
      <c r="L16" s="374"/>
      <c r="N16" s="7" t="str">
        <f>IF(ISNUMBER(E16),$N$2,$N$3)</f>
        <v>ＯＫ</v>
      </c>
      <c r="R16" s="5">
        <f>IF(E32="三重奏",3,IF(E32="四重奏",4,IF(E32="五重奏",5,IF(E32="六重奏",6,IF(E32="七重奏",7,IF(E32="八重奏",8,0))))))</f>
        <v>7</v>
      </c>
      <c r="S16" s="5">
        <f>IF(G32="三重奏",3,IF(G32="四重奏",4,IF(G32="五重奏",5,IF(G32="六重奏",6,IF(G32="七重奏",7,IF(G32="八重奏",8,0))))))</f>
        <v>5</v>
      </c>
      <c r="T16" s="5">
        <f>IF(I32="三重奏",3,IF(I32="四重奏",4,IF(I32="五重奏",5,IF(I32="六重奏",6,IF(I32="七重奏",7,IF(I32="八重奏",8,0))))))</f>
        <v>6</v>
      </c>
    </row>
    <row r="17" spans="1:31" s="5" customFormat="1" ht="24" customHeight="1">
      <c r="A17" s="6"/>
      <c r="B17" s="349" t="s">
        <v>14</v>
      </c>
      <c r="C17" s="350"/>
      <c r="D17" s="350"/>
      <c r="E17" s="393">
        <v>15</v>
      </c>
      <c r="F17" s="394"/>
      <c r="G17" s="9" t="s">
        <v>291</v>
      </c>
      <c r="H17" s="9"/>
      <c r="I17" s="6"/>
      <c r="J17" s="6"/>
      <c r="K17" s="6"/>
      <c r="L17" s="374"/>
      <c r="N17" s="7" t="str">
        <f>IF(ISNUMBER(E17),$N$2,$N$3)</f>
        <v>ＯＫ</v>
      </c>
    </row>
    <row r="18" spans="1:31" s="5" customFormat="1" ht="24" customHeight="1">
      <c r="A18" s="6"/>
      <c r="B18" s="349" t="s">
        <v>15</v>
      </c>
      <c r="C18" s="350"/>
      <c r="D18" s="350"/>
      <c r="E18" s="353" t="s">
        <v>245</v>
      </c>
      <c r="F18" s="354"/>
      <c r="G18" s="9" t="s">
        <v>16</v>
      </c>
      <c r="H18" s="9"/>
      <c r="I18" s="6"/>
      <c r="J18" s="6"/>
      <c r="K18" s="6"/>
      <c r="L18" s="374"/>
      <c r="N18" s="7" t="str">
        <f>IF(ISTEXT(E18),$N$2,$N$3)</f>
        <v>ＯＫ</v>
      </c>
      <c r="P18" s="5">
        <f>SUM(P12:P15)</f>
        <v>111</v>
      </c>
    </row>
    <row r="19" spans="1:31" s="5" customFormat="1" ht="24" customHeight="1">
      <c r="A19" s="6"/>
      <c r="B19" s="360" t="s">
        <v>265</v>
      </c>
      <c r="C19" s="350" t="s">
        <v>17</v>
      </c>
      <c r="D19" s="350"/>
      <c r="E19" s="353" t="s">
        <v>345</v>
      </c>
      <c r="F19" s="354"/>
      <c r="G19" s="9" t="s">
        <v>293</v>
      </c>
      <c r="H19" s="9"/>
      <c r="I19" s="6"/>
      <c r="J19" s="6"/>
      <c r="K19" s="6"/>
      <c r="L19" s="374"/>
      <c r="N19" s="7" t="str">
        <f>IF(ISTEXT(E19),$N$2,$N$3)</f>
        <v>ＯＫ</v>
      </c>
    </row>
    <row r="20" spans="1:31" s="5" customFormat="1" ht="24" customHeight="1">
      <c r="A20" s="6"/>
      <c r="B20" s="361"/>
      <c r="C20" s="350" t="s">
        <v>18</v>
      </c>
      <c r="D20" s="350"/>
      <c r="E20" s="353" t="s">
        <v>346</v>
      </c>
      <c r="F20" s="354"/>
      <c r="G20" s="9" t="s">
        <v>266</v>
      </c>
      <c r="H20" s="9"/>
      <c r="I20" s="6"/>
      <c r="J20" s="6"/>
      <c r="K20" s="6"/>
      <c r="L20" s="374"/>
      <c r="N20" s="7" t="str">
        <f>IF(ISTEXT(E20),$N$2,$N$3)</f>
        <v>ＯＫ</v>
      </c>
    </row>
    <row r="21" spans="1:31" s="5" customFormat="1" ht="24" customHeight="1">
      <c r="A21" s="6"/>
      <c r="B21" s="361"/>
      <c r="C21" s="369" t="s">
        <v>268</v>
      </c>
      <c r="D21" s="370"/>
      <c r="E21" s="371" t="s">
        <v>347</v>
      </c>
      <c r="F21" s="372"/>
      <c r="G21" s="9" t="s">
        <v>292</v>
      </c>
      <c r="H21" s="9"/>
      <c r="I21" s="6"/>
      <c r="J21" s="6"/>
      <c r="K21" s="6"/>
      <c r="L21" s="374"/>
      <c r="N21" s="7" t="str">
        <f>IF(ISTEXT(E21),$N$2,$N$3)</f>
        <v>ＯＫ</v>
      </c>
    </row>
    <row r="22" spans="1:31" s="5" customFormat="1" ht="24" customHeight="1">
      <c r="A22" s="6"/>
      <c r="B22" s="362"/>
      <c r="C22" s="350" t="s">
        <v>19</v>
      </c>
      <c r="D22" s="350"/>
      <c r="E22" s="358" t="s">
        <v>246</v>
      </c>
      <c r="F22" s="359"/>
      <c r="G22" s="9" t="s">
        <v>294</v>
      </c>
      <c r="H22" s="9"/>
      <c r="I22" s="6"/>
      <c r="J22" s="6"/>
      <c r="K22" s="6"/>
      <c r="L22" s="374"/>
      <c r="N22" s="7" t="str">
        <f>IF(ISTEXT(E22),$N$2,$N$3)</f>
        <v>ＯＫ</v>
      </c>
    </row>
    <row r="23" spans="1:31" s="5" customFormat="1" ht="24" customHeight="1">
      <c r="A23" s="6"/>
      <c r="B23" s="363" t="s">
        <v>177</v>
      </c>
      <c r="C23" s="364"/>
      <c r="D23" s="217" t="s">
        <v>178</v>
      </c>
      <c r="E23" s="218">
        <v>0</v>
      </c>
      <c r="F23" s="219" t="s">
        <v>182</v>
      </c>
      <c r="G23" s="9" t="s">
        <v>295</v>
      </c>
      <c r="H23" s="9"/>
      <c r="I23" s="6"/>
      <c r="J23" s="6"/>
      <c r="K23" s="6"/>
      <c r="L23" s="374"/>
      <c r="N23" s="7" t="str">
        <f>IF(E23="",$N$3,$N$2)</f>
        <v>ＯＫ</v>
      </c>
    </row>
    <row r="24" spans="1:31" s="5" customFormat="1" ht="24" customHeight="1">
      <c r="A24" s="6"/>
      <c r="B24" s="365"/>
      <c r="C24" s="366"/>
      <c r="D24" s="217" t="s">
        <v>179</v>
      </c>
      <c r="E24" s="218" t="s">
        <v>247</v>
      </c>
      <c r="F24" s="219" t="s">
        <v>182</v>
      </c>
      <c r="G24" s="9" t="s">
        <v>296</v>
      </c>
      <c r="H24" s="9"/>
      <c r="I24" s="6"/>
      <c r="J24" s="6"/>
      <c r="K24" s="6"/>
      <c r="L24" s="374"/>
      <c r="N24" s="7" t="str">
        <f>IF(E24="",$N$3,$N$2)</f>
        <v>ＯＫ</v>
      </c>
    </row>
    <row r="25" spans="1:31" s="5" customFormat="1" ht="24" customHeight="1">
      <c r="A25" s="6"/>
      <c r="B25" s="363" t="s">
        <v>180</v>
      </c>
      <c r="C25" s="364"/>
      <c r="D25" s="217" t="s">
        <v>181</v>
      </c>
      <c r="E25" s="218" t="s">
        <v>248</v>
      </c>
      <c r="F25" s="219" t="s">
        <v>182</v>
      </c>
      <c r="G25" s="9" t="s">
        <v>297</v>
      </c>
      <c r="H25" s="9"/>
      <c r="I25" s="6"/>
      <c r="J25" s="6"/>
      <c r="K25" s="6"/>
      <c r="L25" s="374"/>
      <c r="N25" s="7" t="str">
        <f>IF(E25="",$N$3,$N$2)</f>
        <v>ＯＫ</v>
      </c>
    </row>
    <row r="26" spans="1:31" s="5" customFormat="1" ht="24" customHeight="1" thickBot="1">
      <c r="A26" s="6"/>
      <c r="B26" s="367"/>
      <c r="C26" s="368"/>
      <c r="D26" s="116" t="s">
        <v>179</v>
      </c>
      <c r="E26" s="117">
        <v>0</v>
      </c>
      <c r="F26" s="118" t="s">
        <v>182</v>
      </c>
      <c r="G26" s="9" t="s">
        <v>296</v>
      </c>
      <c r="H26" s="9"/>
      <c r="I26" s="6"/>
      <c r="J26" s="6"/>
      <c r="K26" s="6"/>
      <c r="L26" s="374"/>
      <c r="N26" s="7" t="str">
        <f>IF(E26="",$N$3,$N$2)</f>
        <v>ＯＫ</v>
      </c>
    </row>
    <row r="27" spans="1:31" s="5" customFormat="1" ht="15" customHeight="1" thickBot="1">
      <c r="A27" s="6"/>
      <c r="B27" s="64"/>
      <c r="C27" s="64"/>
      <c r="D27" s="64"/>
      <c r="E27" s="66"/>
      <c r="F27" s="66"/>
      <c r="G27" s="9"/>
      <c r="H27" s="9"/>
      <c r="I27" s="6"/>
      <c r="J27" s="6"/>
      <c r="K27" s="6"/>
      <c r="L27" s="374"/>
      <c r="N27" s="65"/>
    </row>
    <row r="28" spans="1:31" s="5" customFormat="1" ht="45" customHeight="1" thickTop="1" thickBot="1">
      <c r="A28" s="6"/>
      <c r="B28" s="355" t="s">
        <v>338</v>
      </c>
      <c r="C28" s="356"/>
      <c r="D28" s="356"/>
      <c r="E28" s="356"/>
      <c r="F28" s="356"/>
      <c r="G28" s="356"/>
      <c r="H28" s="356"/>
      <c r="I28" s="357"/>
      <c r="J28" s="6"/>
      <c r="K28" s="6"/>
      <c r="L28" s="374"/>
      <c r="N28" s="65"/>
    </row>
    <row r="29" spans="1:31" s="5" customFormat="1" ht="24" customHeight="1" thickTop="1" thickBot="1">
      <c r="A29" s="6"/>
      <c r="B29" s="6"/>
      <c r="C29" s="6"/>
      <c r="D29" s="6"/>
      <c r="E29" s="6"/>
      <c r="F29" s="6"/>
      <c r="G29" s="6"/>
      <c r="H29" s="6"/>
      <c r="I29" s="6"/>
      <c r="J29" s="6"/>
      <c r="K29" s="6"/>
      <c r="L29" s="374"/>
      <c r="R29" s="10" t="s">
        <v>20</v>
      </c>
    </row>
    <row r="30" spans="1:31" s="5" customFormat="1" ht="24" customHeight="1" thickBot="1">
      <c r="A30" s="6"/>
      <c r="B30" s="287" t="s">
        <v>129</v>
      </c>
      <c r="C30" s="288"/>
      <c r="D30" s="289"/>
      <c r="E30" s="287" t="s">
        <v>21</v>
      </c>
      <c r="F30" s="289"/>
      <c r="G30" s="287" t="s">
        <v>22</v>
      </c>
      <c r="H30" s="289"/>
      <c r="I30" s="287" t="s">
        <v>23</v>
      </c>
      <c r="J30" s="289"/>
      <c r="K30" s="6"/>
      <c r="L30" s="374"/>
      <c r="N30" s="7" t="str">
        <f>IF(N31=N32,$N$2,$N$3)</f>
        <v>ＯＫ</v>
      </c>
      <c r="O30" s="7" t="str">
        <f>IF(O31=O32,$N$2,$N$3)</f>
        <v>ＯＫ</v>
      </c>
      <c r="P30" s="7" t="str">
        <f>IF(P31=P32,$N$2,$N$3)</f>
        <v>ＯＫ</v>
      </c>
      <c r="R30" s="11">
        <f>COUNTIF(N31:P31,$N$2)</f>
        <v>3</v>
      </c>
    </row>
    <row r="31" spans="1:31" s="5" customFormat="1" ht="24" customHeight="1">
      <c r="A31" s="6"/>
      <c r="B31" s="343" t="s">
        <v>24</v>
      </c>
      <c r="C31" s="344"/>
      <c r="D31" s="345"/>
      <c r="E31" s="339" t="s">
        <v>33</v>
      </c>
      <c r="F31" s="340"/>
      <c r="G31" s="339" t="s">
        <v>35</v>
      </c>
      <c r="H31" s="340"/>
      <c r="I31" s="339" t="s">
        <v>36</v>
      </c>
      <c r="J31" s="340"/>
      <c r="K31" s="6"/>
      <c r="L31" s="374"/>
      <c r="N31" s="65" t="str">
        <f>IF(ISTEXT(E31),$N$2,$N$3)</f>
        <v>ＯＫ</v>
      </c>
      <c r="O31" s="65" t="str">
        <f>IF(ISTEXT(G31),$N$2,$N$3)</f>
        <v>ＯＫ</v>
      </c>
      <c r="P31" s="65" t="str">
        <f>IF(ISTEXT(I31),$N$2,$N$3)</f>
        <v>ＯＫ</v>
      </c>
      <c r="R31" s="5" t="s">
        <v>25</v>
      </c>
      <c r="S31" s="5" t="s">
        <v>26</v>
      </c>
      <c r="T31" s="5" t="s">
        <v>27</v>
      </c>
      <c r="U31" s="5" t="s">
        <v>185</v>
      </c>
      <c r="V31" s="5" t="s">
        <v>28</v>
      </c>
      <c r="W31" s="5" t="s">
        <v>29</v>
      </c>
      <c r="X31" s="5" t="s">
        <v>30</v>
      </c>
      <c r="Y31" s="5" t="s">
        <v>31</v>
      </c>
      <c r="Z31" s="5" t="s">
        <v>32</v>
      </c>
      <c r="AA31" s="5" t="s">
        <v>186</v>
      </c>
      <c r="AB31" s="5" t="s">
        <v>33</v>
      </c>
      <c r="AC31" s="5" t="s">
        <v>34</v>
      </c>
      <c r="AD31" s="5" t="s">
        <v>35</v>
      </c>
      <c r="AE31" s="5" t="s">
        <v>36</v>
      </c>
    </row>
    <row r="32" spans="1:31" s="5" customFormat="1" ht="24" customHeight="1">
      <c r="A32" s="6"/>
      <c r="B32" s="346" t="s">
        <v>37</v>
      </c>
      <c r="C32" s="347"/>
      <c r="D32" s="348"/>
      <c r="E32" s="341" t="s">
        <v>42</v>
      </c>
      <c r="F32" s="342"/>
      <c r="G32" s="341" t="s">
        <v>40</v>
      </c>
      <c r="H32" s="342"/>
      <c r="I32" s="341" t="s">
        <v>127</v>
      </c>
      <c r="J32" s="342"/>
      <c r="K32" s="6"/>
      <c r="L32" s="374"/>
      <c r="N32" s="65" t="str">
        <f>IF(ISTEXT(E32),$N$2,$N$3)</f>
        <v>ＯＫ</v>
      </c>
      <c r="O32" s="65" t="str">
        <f>IF(ISTEXT(G32),$N$2,$N$3)</f>
        <v>ＯＫ</v>
      </c>
      <c r="P32" s="65" t="str">
        <f>IF(ISTEXT(I32),$N$2,$N$3)</f>
        <v>ＯＫ</v>
      </c>
      <c r="R32" s="5" t="s">
        <v>38</v>
      </c>
      <c r="S32" s="5" t="s">
        <v>39</v>
      </c>
      <c r="T32" s="5" t="s">
        <v>40</v>
      </c>
      <c r="U32" s="5" t="s">
        <v>41</v>
      </c>
      <c r="V32" s="5" t="s">
        <v>42</v>
      </c>
      <c r="W32" s="5" t="s">
        <v>43</v>
      </c>
    </row>
    <row r="33" spans="1:53" s="5" customFormat="1" ht="34.5" customHeight="1">
      <c r="A33" s="6"/>
      <c r="B33" s="312" t="s">
        <v>44</v>
      </c>
      <c r="C33" s="314" t="s">
        <v>45</v>
      </c>
      <c r="D33" s="315"/>
      <c r="E33" s="316" t="s">
        <v>251</v>
      </c>
      <c r="F33" s="317"/>
      <c r="G33" s="318" t="s">
        <v>148</v>
      </c>
      <c r="H33" s="319"/>
      <c r="I33" s="318" t="s">
        <v>158</v>
      </c>
      <c r="J33" s="319"/>
      <c r="K33" s="6"/>
      <c r="L33" s="374"/>
      <c r="N33" s="7" t="str">
        <f t="shared" ref="N33:N47" si="0">IF(ISTEXT(E33),$N$2,$N$3)</f>
        <v>ＯＫ</v>
      </c>
      <c r="O33" s="7" t="str">
        <f t="shared" ref="O33:O47" si="1">IF(O$31=$N$2,IF(ISTEXT(G33),$N$2,$N$3),IF(ISTEXT(G33),$N$3,$N$2))</f>
        <v>ＯＫ</v>
      </c>
      <c r="P33" s="7" t="str">
        <f t="shared" ref="P33:P47" si="2">IF(P$31=$N$2,IF(ISTEXT(I33),$N$2,$N$3),IF(ISTEXT(I33),$N$3,$N$2))</f>
        <v>ＯＫ</v>
      </c>
    </row>
    <row r="34" spans="1:53" s="5" customFormat="1" ht="34.5" customHeight="1">
      <c r="A34" s="6"/>
      <c r="B34" s="312"/>
      <c r="C34" s="320" t="s">
        <v>46</v>
      </c>
      <c r="D34" s="321"/>
      <c r="E34" s="322" t="s">
        <v>252</v>
      </c>
      <c r="F34" s="323"/>
      <c r="G34" s="285" t="s">
        <v>149</v>
      </c>
      <c r="H34" s="286"/>
      <c r="I34" s="285" t="s">
        <v>159</v>
      </c>
      <c r="J34" s="286"/>
      <c r="K34" s="6"/>
      <c r="L34" s="374"/>
      <c r="N34" s="7" t="str">
        <f t="shared" si="0"/>
        <v>ＯＫ</v>
      </c>
      <c r="O34" s="7" t="str">
        <f t="shared" si="1"/>
        <v>ＯＫ</v>
      </c>
      <c r="P34" s="7" t="str">
        <f t="shared" si="2"/>
        <v>ＯＫ</v>
      </c>
    </row>
    <row r="35" spans="1:53" s="5" customFormat="1" ht="34.5" customHeight="1">
      <c r="A35" s="6"/>
      <c r="B35" s="312"/>
      <c r="C35" s="335" t="s">
        <v>47</v>
      </c>
      <c r="D35" s="336"/>
      <c r="E35" s="331" t="s">
        <v>253</v>
      </c>
      <c r="F35" s="332"/>
      <c r="G35" s="331" t="s">
        <v>150</v>
      </c>
      <c r="H35" s="332"/>
      <c r="I35" s="333" t="s">
        <v>160</v>
      </c>
      <c r="J35" s="334"/>
      <c r="K35" s="6"/>
      <c r="L35" s="374"/>
      <c r="N35" s="7" t="str">
        <f t="shared" si="0"/>
        <v>ＯＫ</v>
      </c>
      <c r="O35" s="7" t="str">
        <f t="shared" si="1"/>
        <v>ＯＫ</v>
      </c>
      <c r="P35" s="7" t="str">
        <f t="shared" si="2"/>
        <v>ＯＫ</v>
      </c>
    </row>
    <row r="36" spans="1:53" s="5" customFormat="1" ht="34.5" customHeight="1">
      <c r="A36" s="6"/>
      <c r="B36" s="312" t="s">
        <v>48</v>
      </c>
      <c r="C36" s="314" t="s">
        <v>45</v>
      </c>
      <c r="D36" s="315"/>
      <c r="E36" s="316" t="s">
        <v>254</v>
      </c>
      <c r="F36" s="317"/>
      <c r="G36" s="318" t="s">
        <v>151</v>
      </c>
      <c r="H36" s="319"/>
      <c r="I36" s="318" t="s">
        <v>161</v>
      </c>
      <c r="J36" s="319"/>
      <c r="K36" s="6"/>
      <c r="L36" s="374"/>
      <c r="N36" s="7" t="str">
        <f t="shared" si="0"/>
        <v>ＯＫ</v>
      </c>
      <c r="O36" s="7" t="str">
        <f t="shared" si="1"/>
        <v>ＯＫ</v>
      </c>
      <c r="P36" s="7" t="str">
        <f t="shared" si="2"/>
        <v>ＯＫ</v>
      </c>
    </row>
    <row r="37" spans="1:53" s="5" customFormat="1" ht="34.5" customHeight="1">
      <c r="A37" s="6"/>
      <c r="B37" s="312"/>
      <c r="C37" s="320" t="s">
        <v>46</v>
      </c>
      <c r="D37" s="321"/>
      <c r="E37" s="322" t="s">
        <v>255</v>
      </c>
      <c r="F37" s="323"/>
      <c r="G37" s="285" t="s">
        <v>176</v>
      </c>
      <c r="H37" s="286"/>
      <c r="I37" s="285" t="s">
        <v>162</v>
      </c>
      <c r="J37" s="286"/>
      <c r="K37" s="6"/>
      <c r="L37" s="374"/>
      <c r="N37" s="7" t="str">
        <f t="shared" si="0"/>
        <v>ＯＫ</v>
      </c>
      <c r="O37" s="7" t="str">
        <f t="shared" si="1"/>
        <v>ＯＫ</v>
      </c>
      <c r="P37" s="7" t="str">
        <f t="shared" si="2"/>
        <v>ＯＫ</v>
      </c>
    </row>
    <row r="38" spans="1:53" s="5" customFormat="1" ht="34.5" customHeight="1">
      <c r="A38" s="6"/>
      <c r="B38" s="312"/>
      <c r="C38" s="335" t="s">
        <v>47</v>
      </c>
      <c r="D38" s="336"/>
      <c r="E38" s="331" t="s">
        <v>256</v>
      </c>
      <c r="F38" s="332"/>
      <c r="G38" s="331" t="s">
        <v>152</v>
      </c>
      <c r="H38" s="332"/>
      <c r="I38" s="333" t="s">
        <v>163</v>
      </c>
      <c r="J38" s="334"/>
      <c r="K38" s="6"/>
      <c r="L38" s="374"/>
      <c r="N38" s="7" t="str">
        <f t="shared" si="0"/>
        <v>ＯＫ</v>
      </c>
      <c r="O38" s="7" t="str">
        <f t="shared" si="1"/>
        <v>ＯＫ</v>
      </c>
      <c r="P38" s="7" t="str">
        <f t="shared" si="2"/>
        <v>ＯＫ</v>
      </c>
    </row>
    <row r="39" spans="1:53" s="5" customFormat="1" ht="34.5" customHeight="1">
      <c r="A39" s="6"/>
      <c r="B39" s="312" t="s">
        <v>49</v>
      </c>
      <c r="C39" s="314" t="s">
        <v>45</v>
      </c>
      <c r="D39" s="315"/>
      <c r="E39" s="316" t="s">
        <v>128</v>
      </c>
      <c r="F39" s="317"/>
      <c r="G39" s="318" t="s">
        <v>128</v>
      </c>
      <c r="H39" s="319"/>
      <c r="I39" s="318" t="s">
        <v>164</v>
      </c>
      <c r="J39" s="319"/>
      <c r="K39" s="6"/>
      <c r="L39" s="373" t="s">
        <v>336</v>
      </c>
      <c r="N39" s="7" t="str">
        <f t="shared" si="0"/>
        <v>ＯＫ</v>
      </c>
      <c r="O39" s="7" t="str">
        <f t="shared" si="1"/>
        <v>ＯＫ</v>
      </c>
      <c r="P39" s="7" t="str">
        <f t="shared" si="2"/>
        <v>ＯＫ</v>
      </c>
    </row>
    <row r="40" spans="1:53" s="5" customFormat="1" ht="34.5" customHeight="1">
      <c r="A40" s="6"/>
      <c r="B40" s="312"/>
      <c r="C40" s="320" t="s">
        <v>46</v>
      </c>
      <c r="D40" s="321"/>
      <c r="E40" s="322" t="s">
        <v>128</v>
      </c>
      <c r="F40" s="323"/>
      <c r="G40" s="285" t="s">
        <v>128</v>
      </c>
      <c r="H40" s="286"/>
      <c r="I40" s="285" t="s">
        <v>165</v>
      </c>
      <c r="J40" s="286"/>
      <c r="K40" s="6"/>
      <c r="L40" s="373"/>
      <c r="N40" s="7" t="str">
        <f t="shared" si="0"/>
        <v>ＯＫ</v>
      </c>
      <c r="O40" s="7" t="str">
        <f t="shared" si="1"/>
        <v>ＯＫ</v>
      </c>
      <c r="P40" s="7" t="str">
        <f t="shared" si="2"/>
        <v>ＯＫ</v>
      </c>
    </row>
    <row r="41" spans="1:53" s="5" customFormat="1" ht="34.5" customHeight="1" thickBot="1">
      <c r="A41" s="6"/>
      <c r="B41" s="313"/>
      <c r="C41" s="324" t="s">
        <v>47</v>
      </c>
      <c r="D41" s="325"/>
      <c r="E41" s="326" t="s">
        <v>128</v>
      </c>
      <c r="F41" s="327"/>
      <c r="G41" s="337" t="s">
        <v>128</v>
      </c>
      <c r="H41" s="338"/>
      <c r="I41" s="337" t="s">
        <v>166</v>
      </c>
      <c r="J41" s="338"/>
      <c r="K41" s="6"/>
      <c r="L41" s="373"/>
      <c r="N41" s="7" t="str">
        <f>IF(ISTEXT(E41),$N$2,$N$3)</f>
        <v>ＯＫ</v>
      </c>
      <c r="O41" s="7" t="str">
        <f t="shared" si="1"/>
        <v>ＯＫ</v>
      </c>
      <c r="P41" s="7" t="str">
        <f t="shared" si="2"/>
        <v>ＯＫ</v>
      </c>
    </row>
    <row r="42" spans="1:53" s="5" customFormat="1" ht="24" customHeight="1">
      <c r="A42" s="6"/>
      <c r="B42" s="328" t="s">
        <v>50</v>
      </c>
      <c r="C42" s="67" t="s">
        <v>51</v>
      </c>
      <c r="D42" s="329" t="s">
        <v>145</v>
      </c>
      <c r="E42" s="82" t="s">
        <v>142</v>
      </c>
      <c r="F42" s="405" t="s">
        <v>78</v>
      </c>
      <c r="G42" s="83" t="s">
        <v>153</v>
      </c>
      <c r="H42" s="406" t="s">
        <v>78</v>
      </c>
      <c r="I42" s="83" t="s">
        <v>169</v>
      </c>
      <c r="J42" s="406" t="s">
        <v>78</v>
      </c>
      <c r="K42" s="6"/>
      <c r="L42" s="374"/>
      <c r="N42" s="7" t="str">
        <f t="shared" si="0"/>
        <v>ＯＫ</v>
      </c>
      <c r="O42" s="7" t="str">
        <f t="shared" si="1"/>
        <v>ＯＫ</v>
      </c>
      <c r="P42" s="7" t="str">
        <f t="shared" si="2"/>
        <v>ＯＫ</v>
      </c>
    </row>
    <row r="43" spans="1:53" s="5" customFormat="1" ht="24" customHeight="1">
      <c r="A43" s="6"/>
      <c r="B43" s="292"/>
      <c r="C43" s="8" t="s">
        <v>52</v>
      </c>
      <c r="D43" s="310"/>
      <c r="E43" s="21" t="s">
        <v>213</v>
      </c>
      <c r="F43" s="403"/>
      <c r="G43" s="13" t="s">
        <v>351</v>
      </c>
      <c r="H43" s="404"/>
      <c r="I43" s="13" t="s">
        <v>54</v>
      </c>
      <c r="J43" s="404"/>
      <c r="K43" s="6"/>
      <c r="L43" s="374"/>
      <c r="N43" s="7" t="str">
        <f t="shared" si="0"/>
        <v>ＯＫ</v>
      </c>
      <c r="O43" s="7" t="str">
        <f t="shared" si="1"/>
        <v>ＯＫ</v>
      </c>
      <c r="P43" s="7" t="str">
        <f t="shared" si="2"/>
        <v>ＯＫ</v>
      </c>
      <c r="R43" s="5" t="s">
        <v>53</v>
      </c>
      <c r="S43" s="5" t="s">
        <v>54</v>
      </c>
      <c r="T43" s="5" t="s">
        <v>55</v>
      </c>
      <c r="U43" s="5" t="s">
        <v>56</v>
      </c>
      <c r="V43" s="5" t="s">
        <v>57</v>
      </c>
      <c r="W43" s="5" t="s">
        <v>187</v>
      </c>
      <c r="X43" s="5" t="s">
        <v>58</v>
      </c>
      <c r="Y43" s="5" t="s">
        <v>59</v>
      </c>
      <c r="Z43" s="5" t="s">
        <v>60</v>
      </c>
      <c r="AA43" s="5" t="s">
        <v>61</v>
      </c>
      <c r="AB43" s="5" t="s">
        <v>62</v>
      </c>
      <c r="AC43" s="5" t="s">
        <v>188</v>
      </c>
      <c r="AD43" s="5" t="s">
        <v>189</v>
      </c>
      <c r="AE43" s="5" t="s">
        <v>190</v>
      </c>
      <c r="AF43" s="5" t="s">
        <v>191</v>
      </c>
      <c r="AG43" s="5" t="s">
        <v>192</v>
      </c>
      <c r="AH43" s="5" t="s">
        <v>193</v>
      </c>
      <c r="AI43" s="5" t="s">
        <v>194</v>
      </c>
      <c r="AJ43" s="5" t="s">
        <v>195</v>
      </c>
      <c r="AK43" s="5" t="s">
        <v>63</v>
      </c>
      <c r="AL43" s="5" t="s">
        <v>196</v>
      </c>
      <c r="AM43" s="5" t="s">
        <v>197</v>
      </c>
      <c r="AN43" s="5" t="s">
        <v>64</v>
      </c>
      <c r="AO43" s="5" t="s">
        <v>65</v>
      </c>
      <c r="AP43" s="5" t="s">
        <v>198</v>
      </c>
      <c r="AQ43" s="5" t="s">
        <v>199</v>
      </c>
      <c r="AR43" s="5" t="s">
        <v>66</v>
      </c>
      <c r="AS43" s="5" t="s">
        <v>200</v>
      </c>
      <c r="AT43" s="5" t="s">
        <v>201</v>
      </c>
      <c r="AU43" s="5" t="s">
        <v>202</v>
      </c>
      <c r="AV43" s="5" t="s">
        <v>203</v>
      </c>
      <c r="AW43" s="5" t="s">
        <v>204</v>
      </c>
      <c r="AX43" s="5" t="s">
        <v>67</v>
      </c>
      <c r="AY43" s="5" t="s">
        <v>205</v>
      </c>
      <c r="AZ43" s="5" t="s">
        <v>206</v>
      </c>
      <c r="BA43" s="5" t="s">
        <v>207</v>
      </c>
    </row>
    <row r="44" spans="1:53" s="5" customFormat="1" ht="24" customHeight="1">
      <c r="A44" s="6"/>
      <c r="B44" s="292" t="s">
        <v>68</v>
      </c>
      <c r="C44" s="8" t="s">
        <v>51</v>
      </c>
      <c r="D44" s="294" t="s">
        <v>145</v>
      </c>
      <c r="E44" s="19" t="s">
        <v>143</v>
      </c>
      <c r="F44" s="399" t="s">
        <v>79</v>
      </c>
      <c r="G44" s="12" t="s">
        <v>154</v>
      </c>
      <c r="H44" s="401" t="s">
        <v>79</v>
      </c>
      <c r="I44" s="12" t="s">
        <v>170</v>
      </c>
      <c r="J44" s="401" t="s">
        <v>78</v>
      </c>
      <c r="K44" s="6"/>
      <c r="L44" s="374"/>
      <c r="N44" s="7" t="str">
        <f t="shared" si="0"/>
        <v>ＯＫ</v>
      </c>
      <c r="O44" s="7" t="str">
        <f t="shared" si="1"/>
        <v>ＯＫ</v>
      </c>
      <c r="P44" s="7" t="str">
        <f t="shared" si="2"/>
        <v>ＯＫ</v>
      </c>
    </row>
    <row r="45" spans="1:53" s="5" customFormat="1" ht="24" customHeight="1">
      <c r="A45" s="6"/>
      <c r="B45" s="292"/>
      <c r="C45" s="8" t="s">
        <v>52</v>
      </c>
      <c r="D45" s="310"/>
      <c r="E45" s="13" t="s">
        <v>213</v>
      </c>
      <c r="F45" s="403"/>
      <c r="G45" s="13" t="s">
        <v>208</v>
      </c>
      <c r="H45" s="404"/>
      <c r="I45" s="13" t="s">
        <v>58</v>
      </c>
      <c r="J45" s="404"/>
      <c r="K45" s="6"/>
      <c r="L45" s="374"/>
      <c r="N45" s="7" t="str">
        <f t="shared" si="0"/>
        <v>ＯＫ</v>
      </c>
      <c r="O45" s="7" t="str">
        <f t="shared" si="1"/>
        <v>ＯＫ</v>
      </c>
      <c r="P45" s="7" t="str">
        <f t="shared" si="2"/>
        <v>ＯＫ</v>
      </c>
    </row>
    <row r="46" spans="1:53" s="5" customFormat="1" ht="24" customHeight="1">
      <c r="A46" s="6"/>
      <c r="B46" s="292" t="s">
        <v>69</v>
      </c>
      <c r="C46" s="8" t="s">
        <v>51</v>
      </c>
      <c r="D46" s="294" t="s">
        <v>145</v>
      </c>
      <c r="E46" s="20" t="s">
        <v>144</v>
      </c>
      <c r="F46" s="399" t="s">
        <v>78</v>
      </c>
      <c r="G46" s="12" t="s">
        <v>155</v>
      </c>
      <c r="H46" s="401" t="s">
        <v>78</v>
      </c>
      <c r="I46" s="12" t="s">
        <v>171</v>
      </c>
      <c r="J46" s="401" t="s">
        <v>78</v>
      </c>
      <c r="K46" s="6"/>
      <c r="L46" s="374"/>
      <c r="N46" s="7" t="str">
        <f t="shared" si="0"/>
        <v>ＯＫ</v>
      </c>
      <c r="O46" s="7" t="str">
        <f t="shared" si="1"/>
        <v>ＯＫ</v>
      </c>
      <c r="P46" s="7" t="str">
        <f t="shared" si="2"/>
        <v>ＯＫ</v>
      </c>
    </row>
    <row r="47" spans="1:53" s="5" customFormat="1" ht="24" customHeight="1">
      <c r="A47" s="6"/>
      <c r="B47" s="292"/>
      <c r="C47" s="8" t="s">
        <v>52</v>
      </c>
      <c r="D47" s="310"/>
      <c r="E47" s="13" t="s">
        <v>213</v>
      </c>
      <c r="F47" s="403"/>
      <c r="G47" s="13" t="s">
        <v>209</v>
      </c>
      <c r="H47" s="404"/>
      <c r="I47" s="13" t="s">
        <v>208</v>
      </c>
      <c r="J47" s="404"/>
      <c r="K47" s="6"/>
      <c r="L47" s="374"/>
      <c r="N47" s="7" t="str">
        <f t="shared" si="0"/>
        <v>ＯＫ</v>
      </c>
      <c r="O47" s="7" t="str">
        <f t="shared" si="1"/>
        <v>ＯＫ</v>
      </c>
      <c r="P47" s="7" t="str">
        <f t="shared" si="2"/>
        <v>ＯＫ</v>
      </c>
    </row>
    <row r="48" spans="1:53" s="5" customFormat="1" ht="24" customHeight="1">
      <c r="A48" s="6"/>
      <c r="B48" s="292" t="s">
        <v>70</v>
      </c>
      <c r="C48" s="8" t="s">
        <v>51</v>
      </c>
      <c r="D48" s="294" t="s">
        <v>145</v>
      </c>
      <c r="E48" s="12" t="s">
        <v>249</v>
      </c>
      <c r="F48" s="399" t="s">
        <v>78</v>
      </c>
      <c r="G48" s="12" t="s">
        <v>156</v>
      </c>
      <c r="H48" s="401" t="s">
        <v>78</v>
      </c>
      <c r="I48" s="12" t="s">
        <v>172</v>
      </c>
      <c r="J48" s="401" t="s">
        <v>78</v>
      </c>
      <c r="K48" s="6"/>
      <c r="L48" s="374"/>
      <c r="N48" s="7" t="str">
        <f>IF(OR(E$32="八重奏",E$32="七重奏",E$32="六重奏",E$32="五重奏",E$32="四重奏"),IF(ISTEXT(E48),$N$2,$N$3),IF(ISTEXT(E48),$N$3,$N$2))</f>
        <v>ＯＫ</v>
      </c>
      <c r="O48" s="7" t="str">
        <f>IF(OR(G$32="八重奏",G$32="七重奏",G$32="六重奏",G$32="五重奏",G$32="四重奏"),IF(ISTEXT(G48),$N$2,$N$3),IF(ISTEXT(G48),$N$3,$N$2))</f>
        <v>ＯＫ</v>
      </c>
      <c r="P48" s="7" t="str">
        <f>IF(OR(I$32="八重奏",I$32="七重奏",I$32="六重奏",I$32="五重奏",I$32="四重奏"),IF(ISTEXT(I48),$N$2,$N$3),IF(ISTEXT(I48),$N$3,$N$2))</f>
        <v>ＯＫ</v>
      </c>
    </row>
    <row r="49" spans="1:50" s="5" customFormat="1" ht="24" customHeight="1">
      <c r="A49" s="6"/>
      <c r="B49" s="292"/>
      <c r="C49" s="8" t="s">
        <v>52</v>
      </c>
      <c r="D49" s="310"/>
      <c r="E49" s="13" t="s">
        <v>250</v>
      </c>
      <c r="F49" s="403"/>
      <c r="G49" s="13" t="s">
        <v>210</v>
      </c>
      <c r="H49" s="404"/>
      <c r="I49" s="13" t="s">
        <v>210</v>
      </c>
      <c r="J49" s="404"/>
      <c r="K49" s="6"/>
      <c r="L49" s="374"/>
      <c r="N49" s="7" t="str">
        <f>IF(OR(E$32="八重奏",E$32="七重奏",E$32="六重奏",E$32="五重奏",E$32="四重奏"),IF(ISTEXT(E49),$N$2,$N$3),IF(ISTEXT(E49),$N$3,$N$2))</f>
        <v>ＯＫ</v>
      </c>
      <c r="O49" s="7" t="str">
        <f>IF(OR(G$32="八重奏",G$32="七重奏",G$32="六重奏",G$32="五重奏",G$32="四重奏"),IF(ISTEXT(G49),$N$2,$N$3),IF(ISTEXT(G49),$N$3,$N$2))</f>
        <v>ＯＫ</v>
      </c>
      <c r="P49" s="7" t="str">
        <f>IF(OR(I$32="八重奏",I$32="七重奏",I$32="六重奏",I$32="五重奏",I$32="四重奏"),IF(ISTEXT(I49),$N$2,$N$3),IF(ISTEXT(I49),$N$3,$N$2))</f>
        <v>ＯＫ</v>
      </c>
    </row>
    <row r="50" spans="1:50" s="5" customFormat="1" ht="24" customHeight="1">
      <c r="A50" s="6"/>
      <c r="B50" s="292" t="s">
        <v>71</v>
      </c>
      <c r="C50" s="8" t="s">
        <v>51</v>
      </c>
      <c r="D50" s="294" t="s">
        <v>145</v>
      </c>
      <c r="E50" s="12" t="s">
        <v>257</v>
      </c>
      <c r="F50" s="399" t="s">
        <v>79</v>
      </c>
      <c r="G50" s="12" t="s">
        <v>157</v>
      </c>
      <c r="H50" s="401" t="s">
        <v>79</v>
      </c>
      <c r="I50" s="12" t="s">
        <v>173</v>
      </c>
      <c r="J50" s="401" t="s">
        <v>78</v>
      </c>
      <c r="K50" s="6"/>
      <c r="L50" s="374"/>
      <c r="N50" s="7" t="str">
        <f>IF(OR(E$32="八重奏",E$32="七重奏",E$32="六重奏",E$32="五重奏"),IF(ISTEXT(E50),$N$2,$N$3),IF(ISTEXT(E50),$N$3,$N$2))</f>
        <v>ＯＫ</v>
      </c>
      <c r="O50" s="7" t="str">
        <f>IF(OR(G$32="八重奏",G$32="七重奏",G$32="六重奏",G$32="五重奏"),IF(ISTEXT(G50),$N$2,$N$3),IF(ISTEXT(G50),$N$3,$N$2))</f>
        <v>ＯＫ</v>
      </c>
      <c r="P50" s="7" t="str">
        <f>IF(OR(I$32="八重奏",I$32="七重奏",I$32="六重奏",I$32="五重奏"),IF(ISTEXT(I50),$N$2,$N$3),IF(ISTEXT(I50),$N$3,$N$2))</f>
        <v>ＯＫ</v>
      </c>
    </row>
    <row r="51" spans="1:50" s="5" customFormat="1" ht="24" customHeight="1">
      <c r="A51" s="6"/>
      <c r="B51" s="292"/>
      <c r="C51" s="8" t="s">
        <v>52</v>
      </c>
      <c r="D51" s="310"/>
      <c r="E51" s="13" t="s">
        <v>250</v>
      </c>
      <c r="F51" s="403"/>
      <c r="G51" s="13" t="s">
        <v>211</v>
      </c>
      <c r="H51" s="404"/>
      <c r="I51" s="13" t="s">
        <v>212</v>
      </c>
      <c r="J51" s="404"/>
      <c r="K51" s="6"/>
      <c r="L51" s="374"/>
      <c r="N51" s="7" t="str">
        <f>IF(OR(E$32="八重奏",E$32="七重奏",E$32="六重奏",E$32="五重奏"),IF(ISTEXT(E51),$N$2,$N$3),IF(ISTEXT(E51),$N$3,$N$2))</f>
        <v>ＯＫ</v>
      </c>
      <c r="O51" s="7" t="str">
        <f>IF(OR(G$32="八重奏",G$32="七重奏",G$32="六重奏",G$32="五重奏"),IF(ISTEXT(G51),$N$2,$N$3),IF(ISTEXT(G51),$N$3,$N$2))</f>
        <v>ＯＫ</v>
      </c>
      <c r="P51" s="7" t="str">
        <f>IF(OR(I$32="八重奏",I$32="七重奏",I$32="六重奏",I$32="五重奏"),IF(ISTEXT(I51),$N$2,$N$3),IF(ISTEXT(I51),$N$3,$N$2))</f>
        <v>ＯＫ</v>
      </c>
    </row>
    <row r="52" spans="1:50" s="5" customFormat="1" ht="24" customHeight="1">
      <c r="A52" s="6"/>
      <c r="B52" s="292" t="s">
        <v>72</v>
      </c>
      <c r="C52" s="8" t="s">
        <v>51</v>
      </c>
      <c r="D52" s="294" t="s">
        <v>145</v>
      </c>
      <c r="E52" s="12" t="s">
        <v>258</v>
      </c>
      <c r="F52" s="399" t="s">
        <v>78</v>
      </c>
      <c r="G52" s="12"/>
      <c r="H52" s="401"/>
      <c r="I52" s="12" t="s">
        <v>174</v>
      </c>
      <c r="J52" s="401" t="s">
        <v>78</v>
      </c>
      <c r="K52" s="6"/>
      <c r="L52" s="374"/>
      <c r="N52" s="7" t="str">
        <f>IF(OR(E$32="八重奏",E$32="七重奏",E$32="六重奏"),IF(ISTEXT(E52),$N$2,$N$3),IF(ISTEXT(E52),$N$3,$N$2))</f>
        <v>ＯＫ</v>
      </c>
      <c r="O52" s="7" t="str">
        <f>IF(OR(G$32="八重奏",G$32="七重奏",G$32="六重奏"),IF(ISTEXT(G52),$N$2,$N$3),IF(ISTEXT(G52),$N$3,$N$2))</f>
        <v>ＯＫ</v>
      </c>
      <c r="P52" s="7" t="str">
        <f>IF(OR(I$32="八重奏",I$32="七重奏",I$32="六重奏"),IF(ISTEXT(I52),$N$2,$N$3),IF(ISTEXT(I52),$N$3,$N$2))</f>
        <v>ＯＫ</v>
      </c>
    </row>
    <row r="53" spans="1:50" s="5" customFormat="1" ht="24" customHeight="1">
      <c r="A53" s="6"/>
      <c r="B53" s="292"/>
      <c r="C53" s="8" t="s">
        <v>52</v>
      </c>
      <c r="D53" s="310"/>
      <c r="E53" s="13" t="s">
        <v>250</v>
      </c>
      <c r="F53" s="403"/>
      <c r="G53" s="13"/>
      <c r="H53" s="404"/>
      <c r="I53" s="13" t="s">
        <v>213</v>
      </c>
      <c r="J53" s="404"/>
      <c r="K53" s="6"/>
      <c r="L53" s="374"/>
      <c r="N53" s="7" t="str">
        <f>IF(OR(E$32="八重奏",E$32="七重奏",E$32="六重奏"),IF(ISTEXT(E53),$N$2,$N$3),IF(ISTEXT(E53),$N$3,$N$2))</f>
        <v>ＯＫ</v>
      </c>
      <c r="O53" s="7" t="str">
        <f>IF(OR(G$32="八重奏",G$32="七重奏",G$32="六重奏"),IF(ISTEXT(G53),$N$2,$N$3),IF(ISTEXT(G53),$N$3,$N$2))</f>
        <v>ＯＫ</v>
      </c>
      <c r="P53" s="7" t="str">
        <f>IF(OR(I$32="八重奏",I$32="七重奏",I$32="六重奏"),IF(ISTEXT(I53),$N$2,$N$3),IF(ISTEXT(I53),$N$3,$N$2))</f>
        <v>ＯＫ</v>
      </c>
    </row>
    <row r="54" spans="1:50" s="5" customFormat="1" ht="24" customHeight="1">
      <c r="A54" s="6"/>
      <c r="B54" s="292" t="s">
        <v>73</v>
      </c>
      <c r="C54" s="8" t="s">
        <v>51</v>
      </c>
      <c r="D54" s="294" t="s">
        <v>145</v>
      </c>
      <c r="E54" s="12" t="s">
        <v>259</v>
      </c>
      <c r="F54" s="399" t="s">
        <v>78</v>
      </c>
      <c r="G54" s="12"/>
      <c r="H54" s="401"/>
      <c r="I54" s="12"/>
      <c r="J54" s="401"/>
      <c r="K54" s="6"/>
      <c r="L54" s="374"/>
      <c r="N54" s="7" t="str">
        <f>IF(OR(E$32="八重奏",E$32="七重奏"),IF(ISTEXT(E54),$N$2,$N$3),IF(ISTEXT(E54),$N$3,$N$2))</f>
        <v>ＯＫ</v>
      </c>
      <c r="O54" s="7" t="str">
        <f>IF(OR(G$32="八重奏",G$32="七重奏"),IF(ISTEXT(G54),$N$2,$N$3),IF(ISTEXT(G54),$N$3,$N$2))</f>
        <v>ＯＫ</v>
      </c>
      <c r="P54" s="7" t="str">
        <f>IF(OR(I$32="八重奏",I$32="七重奏"),IF(ISTEXT(I54),$N$2,$N$3),IF(ISTEXT(I54),$N$3,$N$2))</f>
        <v>ＯＫ</v>
      </c>
    </row>
    <row r="55" spans="1:50" s="5" customFormat="1" ht="24" customHeight="1">
      <c r="A55" s="6"/>
      <c r="B55" s="292"/>
      <c r="C55" s="8" t="s">
        <v>52</v>
      </c>
      <c r="D55" s="310"/>
      <c r="E55" s="13" t="s">
        <v>250</v>
      </c>
      <c r="F55" s="403"/>
      <c r="G55" s="13"/>
      <c r="H55" s="404"/>
      <c r="I55" s="13"/>
      <c r="J55" s="404"/>
      <c r="K55" s="6"/>
      <c r="L55" s="374"/>
      <c r="N55" s="7" t="str">
        <f>IF(OR(E$32="八重奏",E$32="七重奏"),IF(ISTEXT(E55),$N$2,$N$3),IF(ISTEXT(E55),$N$3,$N$2))</f>
        <v>ＯＫ</v>
      </c>
      <c r="O55" s="7" t="str">
        <f>IF(OR(G$32="八重奏",G$32="七重奏"),IF(ISTEXT(G55),$N$2,$N$3),IF(ISTEXT(G55),$N$3,$N$2))</f>
        <v>ＯＫ</v>
      </c>
      <c r="P55" s="7" t="str">
        <f>IF(OR(I$32="八重奏",I$32="七重奏"),IF(ISTEXT(I55),$N$2,$N$3),IF(ISTEXT(I55),$N$3,$N$2))</f>
        <v>ＯＫ</v>
      </c>
    </row>
    <row r="56" spans="1:50" s="5" customFormat="1" ht="24" customHeight="1">
      <c r="A56" s="6"/>
      <c r="B56" s="292" t="s">
        <v>74</v>
      </c>
      <c r="C56" s="8" t="s">
        <v>51</v>
      </c>
      <c r="D56" s="294" t="s">
        <v>145</v>
      </c>
      <c r="E56" s="12"/>
      <c r="F56" s="399"/>
      <c r="G56" s="12"/>
      <c r="H56" s="401"/>
      <c r="I56" s="12"/>
      <c r="J56" s="401"/>
      <c r="K56" s="6"/>
      <c r="L56" s="374"/>
      <c r="N56" s="7" t="str">
        <f>IF(E$32="八重奏",IF(ISTEXT(E56),$N$2,$N$3),IF(ISTEXT(E56),$N$3,$N$2))</f>
        <v>ＯＫ</v>
      </c>
      <c r="O56" s="7" t="str">
        <f>IF(G$32="八重奏",IF(ISTEXT(G56),$N$2,$N$3),IF(ISTEXT(G56),$N$3,$N$2))</f>
        <v>ＯＫ</v>
      </c>
      <c r="P56" s="7" t="str">
        <f>IF(I$32="八重奏",IF(ISTEXT(I56),$N$2,$N$3),IF(ISTEXT(I56),$N$3,$N$2))</f>
        <v>ＯＫ</v>
      </c>
    </row>
    <row r="57" spans="1:50" s="5" customFormat="1" ht="24" customHeight="1" thickBot="1">
      <c r="A57" s="6"/>
      <c r="B57" s="293"/>
      <c r="C57" s="130" t="s">
        <v>52</v>
      </c>
      <c r="D57" s="295"/>
      <c r="E57" s="84"/>
      <c r="F57" s="400"/>
      <c r="G57" s="84"/>
      <c r="H57" s="402"/>
      <c r="I57" s="84"/>
      <c r="J57" s="402"/>
      <c r="K57" s="6"/>
      <c r="L57" s="374"/>
      <c r="N57" s="7" t="str">
        <f>IF(E$32="八重奏",IF(ISTEXT(E57),$N$2,$N$3),IF(ISTEXT(E57),$N$3,$N$2))</f>
        <v>ＯＫ</v>
      </c>
      <c r="O57" s="7" t="str">
        <f>IF(G$32="八重奏",IF(ISTEXT(G57),$N$2,$N$3),IF(ISTEXT(G57),$N$3,$N$2))</f>
        <v>ＯＫ</v>
      </c>
      <c r="P57" s="7" t="str">
        <f>IF(I$32="八重奏",IF(ISTEXT(I57),$N$2,$N$3),IF(ISTEXT(I57),$N$3,$N$2))</f>
        <v>ＯＫ</v>
      </c>
    </row>
    <row r="58" spans="1:50" s="5" customFormat="1" ht="24" customHeight="1" thickBot="1">
      <c r="A58" s="6"/>
      <c r="B58" s="300" t="s">
        <v>214</v>
      </c>
      <c r="C58" s="301"/>
      <c r="D58" s="302"/>
      <c r="E58" s="216" t="s">
        <v>290</v>
      </c>
      <c r="F58" s="131" t="s">
        <v>78</v>
      </c>
      <c r="G58" s="216"/>
      <c r="H58" s="131" t="s">
        <v>79</v>
      </c>
      <c r="I58" s="216" t="s">
        <v>216</v>
      </c>
      <c r="J58" s="131" t="s">
        <v>78</v>
      </c>
      <c r="K58" s="6"/>
      <c r="L58" s="374"/>
      <c r="N58" s="7" t="str">
        <f>IF(ISTEXT(F58),$N$2,$N$3)</f>
        <v>ＯＫ</v>
      </c>
      <c r="O58" s="7" t="str">
        <f>IF(O$31=$N$2,IF(ISTEXT(H58),$N$2,$N$3),IF(ISTEXT(H58),$N$3,$N$2))</f>
        <v>ＯＫ</v>
      </c>
      <c r="P58" s="7" t="str">
        <f>IF(P$31=$N$2,IF(ISTEXT(J58),$N$2,$N$3),IF(ISTEXT(J58),$N$3,$N$2))</f>
        <v>ＯＫ</v>
      </c>
    </row>
    <row r="59" spans="1:50" s="5" customFormat="1" ht="24" customHeight="1" thickBot="1">
      <c r="A59" s="6"/>
      <c r="B59" s="300" t="s">
        <v>227</v>
      </c>
      <c r="C59" s="301"/>
      <c r="D59" s="302"/>
      <c r="E59" s="308">
        <v>15</v>
      </c>
      <c r="F59" s="309"/>
      <c r="G59" s="308">
        <v>0</v>
      </c>
      <c r="H59" s="309"/>
      <c r="I59" s="308">
        <v>2</v>
      </c>
      <c r="J59" s="309"/>
      <c r="K59" s="6"/>
      <c r="L59" s="374"/>
      <c r="N59" s="7" t="str">
        <f>IF(ISNUMBER(E59),$N$2,$N$3)</f>
        <v>ＯＫ</v>
      </c>
      <c r="O59" s="7" t="str">
        <f t="shared" ref="O59:O61" si="3">IF(O$31=$N$2,IF(ISNUMBER(G59),$N$2,$N$3),IF(ISNUMBER(G59),$N$3,$N$2))</f>
        <v>ＯＫ</v>
      </c>
      <c r="P59" s="7" t="str">
        <f t="shared" ref="P59:P61" si="4">IF(P$31=$N$2,IF(ISNUMBER(I59),$N$2,$N$3),IF(ISNUMBER(I59),$N$3,$N$2))</f>
        <v>ＯＫ</v>
      </c>
    </row>
    <row r="60" spans="1:50" s="5" customFormat="1" ht="24" customHeight="1" thickBot="1">
      <c r="A60" s="6"/>
      <c r="B60" s="300" t="s">
        <v>218</v>
      </c>
      <c r="C60" s="301"/>
      <c r="D60" s="302"/>
      <c r="E60" s="216" t="s">
        <v>260</v>
      </c>
      <c r="F60" s="131" t="s">
        <v>219</v>
      </c>
      <c r="G60" s="216" t="s">
        <v>261</v>
      </c>
      <c r="H60" s="131" t="s">
        <v>222</v>
      </c>
      <c r="I60" s="216"/>
      <c r="J60" s="131" t="s">
        <v>221</v>
      </c>
      <c r="K60" s="6"/>
      <c r="L60" s="374"/>
      <c r="N60" s="7" t="str">
        <f t="shared" ref="N60" si="5">IF(ISTEXT(F60),$N$2,$N$3)</f>
        <v>ＯＫ</v>
      </c>
      <c r="O60" s="7" t="str">
        <f>IF(O$31=$N$2,IF(ISTEXT(H60),$N$2,$N$3),IF(ISTEXT(H60),$N$3,$N$2))</f>
        <v>ＯＫ</v>
      </c>
      <c r="P60" s="7" t="str">
        <f>IF(P$31=$N$2,IF(ISTEXT(J60),$N$2,$N$3),IF(ISTEXT(J60),$N$3,$N$2))</f>
        <v>ＯＫ</v>
      </c>
    </row>
    <row r="61" spans="1:50" s="5" customFormat="1" ht="24" customHeight="1" thickBot="1">
      <c r="A61" s="6"/>
      <c r="B61" s="303" t="s">
        <v>311</v>
      </c>
      <c r="C61" s="304"/>
      <c r="D61" s="305"/>
      <c r="E61" s="308">
        <v>1</v>
      </c>
      <c r="F61" s="309"/>
      <c r="G61" s="308">
        <v>3</v>
      </c>
      <c r="H61" s="309"/>
      <c r="I61" s="308">
        <v>4</v>
      </c>
      <c r="J61" s="309"/>
      <c r="K61" s="6"/>
      <c r="L61" s="148" t="s">
        <v>223</v>
      </c>
      <c r="N61" s="7" t="str">
        <f>IF(ISNUMBER(E61),$N$2,$N$3)</f>
        <v>ＯＫ</v>
      </c>
      <c r="O61" s="7" t="str">
        <f t="shared" si="3"/>
        <v>ＯＫ</v>
      </c>
      <c r="P61" s="7" t="str">
        <f t="shared" si="4"/>
        <v>ＯＫ</v>
      </c>
      <c r="Q61" s="5">
        <v>0</v>
      </c>
      <c r="R61" s="5">
        <v>1</v>
      </c>
      <c r="S61" s="5">
        <v>2</v>
      </c>
      <c r="T61" s="5">
        <v>3</v>
      </c>
      <c r="U61" s="5">
        <v>4</v>
      </c>
      <c r="V61" s="5">
        <v>5</v>
      </c>
      <c r="W61" s="5">
        <v>6</v>
      </c>
      <c r="X61" s="5">
        <v>7</v>
      </c>
      <c r="Y61" s="5">
        <v>8</v>
      </c>
      <c r="Z61" s="5">
        <v>9</v>
      </c>
      <c r="AA61" s="5">
        <v>10</v>
      </c>
      <c r="AB61" s="5">
        <v>11</v>
      </c>
      <c r="AC61" s="5">
        <v>12</v>
      </c>
      <c r="AD61" s="5">
        <v>13</v>
      </c>
      <c r="AE61" s="5">
        <v>14</v>
      </c>
      <c r="AF61" s="5">
        <v>15</v>
      </c>
      <c r="AG61" s="5">
        <v>16</v>
      </c>
      <c r="AH61" s="5">
        <v>17</v>
      </c>
      <c r="AI61" s="5">
        <v>18</v>
      </c>
      <c r="AJ61" s="5">
        <v>19</v>
      </c>
      <c r="AK61" s="5">
        <v>20</v>
      </c>
    </row>
    <row r="62" spans="1:50" s="5" customFormat="1" ht="24" customHeight="1" thickBot="1">
      <c r="A62" s="6"/>
      <c r="B62" s="287" t="s">
        <v>75</v>
      </c>
      <c r="C62" s="288"/>
      <c r="D62" s="289"/>
      <c r="E62" s="298">
        <v>0.1944444444444445</v>
      </c>
      <c r="F62" s="299"/>
      <c r="G62" s="298">
        <v>0.12500000000000003</v>
      </c>
      <c r="H62" s="299"/>
      <c r="I62" s="298">
        <v>0.16666666666666671</v>
      </c>
      <c r="J62" s="299"/>
      <c r="K62" s="6"/>
      <c r="L62" s="284"/>
      <c r="N62" s="7" t="str">
        <f>IF(ISNUMBER(E62),$N$2,$N$3)</f>
        <v>ＯＫ</v>
      </c>
      <c r="O62" s="7" t="str">
        <f>IF(O$31=$N$2,IF(ISNUMBER(G62),$N$2,$N$3),IF(ISNUMBER(G62),$N$3,$N$2))</f>
        <v>ＯＫ</v>
      </c>
      <c r="P62" s="7" t="str">
        <f>IF(P$31=$N$2,IF(ISNUMBER(I62),$N$2,$N$3),IF(ISNUMBER(I62),$N$3,$N$2))</f>
        <v>ＯＫ</v>
      </c>
      <c r="R62" s="14">
        <v>6.25E-2</v>
      </c>
      <c r="S62" s="14">
        <f t="shared" ref="S62:AM62" si="6">R62+TIME(0,10,0)</f>
        <v>6.9444444444444448E-2</v>
      </c>
      <c r="T62" s="14">
        <f t="shared" si="6"/>
        <v>7.6388888888888895E-2</v>
      </c>
      <c r="U62" s="14">
        <f t="shared" si="6"/>
        <v>8.3333333333333343E-2</v>
      </c>
      <c r="V62" s="14">
        <f t="shared" si="6"/>
        <v>9.027777777777779E-2</v>
      </c>
      <c r="W62" s="14">
        <f t="shared" si="6"/>
        <v>9.7222222222222238E-2</v>
      </c>
      <c r="X62" s="14">
        <f t="shared" si="6"/>
        <v>0.10416666666666669</v>
      </c>
      <c r="Y62" s="14">
        <f t="shared" si="6"/>
        <v>0.11111111111111113</v>
      </c>
      <c r="Z62" s="14">
        <f t="shared" si="6"/>
        <v>0.11805555555555558</v>
      </c>
      <c r="AA62" s="14">
        <f t="shared" si="6"/>
        <v>0.12500000000000003</v>
      </c>
      <c r="AB62" s="14">
        <f t="shared" si="6"/>
        <v>0.13194444444444448</v>
      </c>
      <c r="AC62" s="14">
        <f t="shared" si="6"/>
        <v>0.13888888888888892</v>
      </c>
      <c r="AD62" s="14">
        <f t="shared" si="6"/>
        <v>0.14583333333333337</v>
      </c>
      <c r="AE62" s="14">
        <f t="shared" si="6"/>
        <v>0.15277777777777782</v>
      </c>
      <c r="AF62" s="14">
        <f t="shared" si="6"/>
        <v>0.15972222222222227</v>
      </c>
      <c r="AG62" s="14">
        <f t="shared" si="6"/>
        <v>0.16666666666666671</v>
      </c>
      <c r="AH62" s="14">
        <f t="shared" si="6"/>
        <v>0.17361111111111116</v>
      </c>
      <c r="AI62" s="14">
        <f t="shared" si="6"/>
        <v>0.18055555555555561</v>
      </c>
      <c r="AJ62" s="14">
        <f t="shared" si="6"/>
        <v>0.18750000000000006</v>
      </c>
      <c r="AK62" s="14">
        <f t="shared" si="6"/>
        <v>0.1944444444444445</v>
      </c>
      <c r="AL62" s="14">
        <f t="shared" si="6"/>
        <v>0.20138888888888895</v>
      </c>
      <c r="AM62" s="14">
        <f t="shared" si="6"/>
        <v>0.2083333333333334</v>
      </c>
      <c r="AN62" s="14"/>
      <c r="AO62" s="14"/>
      <c r="AP62" s="14"/>
      <c r="AQ62" s="14"/>
      <c r="AR62" s="14"/>
      <c r="AS62" s="14"/>
      <c r="AT62" s="14"/>
      <c r="AU62" s="14"/>
      <c r="AV62" s="14"/>
      <c r="AW62" s="14"/>
      <c r="AX62" s="14"/>
    </row>
    <row r="63" spans="1:50" s="5" customFormat="1" ht="24" customHeight="1" thickBot="1">
      <c r="A63" s="6"/>
      <c r="B63" s="287" t="s">
        <v>317</v>
      </c>
      <c r="C63" s="288"/>
      <c r="D63" s="289"/>
      <c r="E63" s="290" t="s">
        <v>76</v>
      </c>
      <c r="F63" s="291"/>
      <c r="G63" s="290" t="s">
        <v>77</v>
      </c>
      <c r="H63" s="291"/>
      <c r="I63" s="290" t="s">
        <v>76</v>
      </c>
      <c r="J63" s="291"/>
      <c r="K63" s="6"/>
      <c r="L63" s="284"/>
      <c r="N63" s="7" t="str">
        <f>IF(ISTEXT(E63),$N$2,$N$3)</f>
        <v>ＯＫ</v>
      </c>
      <c r="O63" s="7" t="str">
        <f>IF(O$31=$N$2,IF(ISTEXT(G63),$N$2,$N$3),IF(ISTEXT(G63),$N$3,$N$2))</f>
        <v>ＯＫ</v>
      </c>
      <c r="P63" s="7" t="str">
        <f>IF(P$31=$N$2,IF(ISTEXT(I63),$N$2,$N$3),IF(ISTEXT(I63),$N$3,$N$2))</f>
        <v>ＯＫ</v>
      </c>
      <c r="R63" s="5" t="s">
        <v>76</v>
      </c>
      <c r="S63" s="5" t="s">
        <v>77</v>
      </c>
      <c r="T63" s="5" t="s">
        <v>146</v>
      </c>
      <c r="U63" s="5" t="s">
        <v>147</v>
      </c>
      <c r="V63" s="5" t="s">
        <v>219</v>
      </c>
      <c r="W63" s="5" t="s">
        <v>220</v>
      </c>
      <c r="X63" s="5" t="s">
        <v>221</v>
      </c>
    </row>
    <row r="64" spans="1:50" s="5" customFormat="1" ht="24" customHeight="1">
      <c r="A64" s="143"/>
      <c r="B64" s="141"/>
      <c r="C64" s="141"/>
      <c r="D64" s="141"/>
      <c r="E64" s="142"/>
      <c r="F64" s="142"/>
      <c r="G64" s="142"/>
      <c r="H64" s="142"/>
      <c r="I64" s="142"/>
      <c r="J64" s="142"/>
      <c r="K64" s="143"/>
      <c r="L64" s="143"/>
      <c r="N64" s="154"/>
      <c r="O64" s="154"/>
      <c r="P64" s="154"/>
      <c r="R64" s="5">
        <v>1</v>
      </c>
      <c r="S64" s="5">
        <v>2</v>
      </c>
      <c r="T64" s="5">
        <v>3</v>
      </c>
      <c r="U64" s="5">
        <v>4</v>
      </c>
    </row>
    <row r="65" spans="1:16" s="5" customFormat="1" ht="24" customHeight="1">
      <c r="A65" s="143"/>
      <c r="B65" s="141"/>
      <c r="C65" s="141"/>
      <c r="D65" s="375" t="s">
        <v>310</v>
      </c>
      <c r="E65" s="375"/>
      <c r="F65" s="375"/>
      <c r="G65" s="375"/>
      <c r="H65" s="375"/>
      <c r="I65" s="375"/>
      <c r="J65" s="142"/>
      <c r="K65" s="143"/>
      <c r="L65" s="143"/>
      <c r="N65" s="65"/>
      <c r="O65" s="65"/>
      <c r="P65" s="65"/>
    </row>
    <row r="66" spans="1:16" ht="16.2">
      <c r="D66" s="144"/>
      <c r="E66" s="144"/>
      <c r="F66" s="144"/>
      <c r="G66" s="144"/>
      <c r="H66" s="144"/>
      <c r="I66" s="140"/>
      <c r="N66" s="155"/>
      <c r="O66" s="155"/>
      <c r="P66" s="155"/>
    </row>
    <row r="67" spans="1:16" ht="16.2">
      <c r="D67" s="144"/>
      <c r="E67" s="144" t="s">
        <v>312</v>
      </c>
      <c r="F67" s="144"/>
      <c r="G67" s="144"/>
      <c r="H67" s="144"/>
      <c r="I67" s="140"/>
      <c r="N67" s="155"/>
      <c r="O67" s="155"/>
      <c r="P67" s="155"/>
    </row>
    <row r="68" spans="1:16" ht="16.2">
      <c r="D68" s="153">
        <v>1</v>
      </c>
      <c r="E68" s="144" t="s">
        <v>299</v>
      </c>
      <c r="F68" s="144"/>
      <c r="G68" s="144"/>
      <c r="H68" s="144"/>
      <c r="I68" s="140"/>
      <c r="N68" s="155"/>
      <c r="O68" s="155"/>
      <c r="P68" s="155"/>
    </row>
    <row r="69" spans="1:16" ht="16.2">
      <c r="D69" s="153">
        <v>2</v>
      </c>
      <c r="E69" s="144" t="s">
        <v>301</v>
      </c>
      <c r="F69" s="144"/>
      <c r="G69" s="144"/>
      <c r="H69" s="144"/>
      <c r="I69" s="140"/>
      <c r="N69" s="155"/>
      <c r="O69" s="155"/>
      <c r="P69" s="155"/>
    </row>
    <row r="70" spans="1:16" ht="16.2">
      <c r="D70" s="153"/>
      <c r="E70" s="144" t="s">
        <v>309</v>
      </c>
      <c r="F70" s="144"/>
      <c r="G70" s="144"/>
      <c r="H70" s="144"/>
      <c r="I70" s="140"/>
      <c r="N70" s="155"/>
      <c r="O70" s="155"/>
      <c r="P70" s="155"/>
    </row>
    <row r="71" spans="1:16" ht="16.2">
      <c r="D71" s="153">
        <v>3</v>
      </c>
      <c r="E71" s="144" t="s">
        <v>306</v>
      </c>
      <c r="F71" s="144"/>
      <c r="G71" s="144"/>
      <c r="H71" s="144"/>
      <c r="I71" s="140"/>
      <c r="N71" s="155"/>
      <c r="O71" s="155"/>
      <c r="P71" s="155"/>
    </row>
    <row r="72" spans="1:16" ht="16.2">
      <c r="D72" s="153">
        <v>4</v>
      </c>
      <c r="E72" s="144" t="s">
        <v>308</v>
      </c>
      <c r="F72" s="144"/>
      <c r="G72" s="144"/>
      <c r="H72" s="144"/>
      <c r="I72" s="140"/>
      <c r="N72" s="155"/>
      <c r="O72" s="155"/>
      <c r="P72" s="155"/>
    </row>
    <row r="73" spans="1:16" ht="16.2">
      <c r="D73" s="153">
        <v>5</v>
      </c>
      <c r="E73" s="144" t="s">
        <v>304</v>
      </c>
      <c r="F73" s="144"/>
      <c r="G73" s="144"/>
      <c r="H73" s="144"/>
      <c r="I73" s="140"/>
      <c r="N73" s="155"/>
      <c r="O73" s="155"/>
      <c r="P73" s="155"/>
    </row>
    <row r="74" spans="1:16" ht="16.2">
      <c r="D74" s="144"/>
      <c r="E74" s="144"/>
      <c r="F74" s="144"/>
      <c r="G74" s="144"/>
      <c r="H74" s="144"/>
      <c r="I74" s="140"/>
    </row>
    <row r="75" spans="1:16" ht="16.2">
      <c r="D75" s="152" t="s">
        <v>302</v>
      </c>
      <c r="E75" s="152"/>
      <c r="F75" s="152"/>
      <c r="G75" s="152"/>
      <c r="H75" s="144"/>
      <c r="I75" s="140"/>
    </row>
    <row r="76" spans="1:16" ht="16.2">
      <c r="D76" s="144"/>
      <c r="E76" s="144"/>
      <c r="F76" s="144"/>
      <c r="G76" s="144"/>
      <c r="H76" s="144"/>
      <c r="I76" s="140"/>
    </row>
  </sheetData>
  <sheetProtection password="DB73" sheet="1" objects="1" scenarios="1" selectLockedCells="1"/>
  <mergeCells count="148">
    <mergeCell ref="B7:I7"/>
    <mergeCell ref="B8:I8"/>
    <mergeCell ref="B9:I9"/>
    <mergeCell ref="B10:I10"/>
    <mergeCell ref="B12:D12"/>
    <mergeCell ref="G31:H31"/>
    <mergeCell ref="I31:J31"/>
    <mergeCell ref="I32:J32"/>
    <mergeCell ref="B23:C24"/>
    <mergeCell ref="B25:C26"/>
    <mergeCell ref="E12:F12"/>
    <mergeCell ref="B13:D13"/>
    <mergeCell ref="E13:F13"/>
    <mergeCell ref="B14:D14"/>
    <mergeCell ref="E14:F14"/>
    <mergeCell ref="B15:D15"/>
    <mergeCell ref="E15:F15"/>
    <mergeCell ref="B31:D31"/>
    <mergeCell ref="E31:F31"/>
    <mergeCell ref="B28:I28"/>
    <mergeCell ref="B30:D30"/>
    <mergeCell ref="E30:F30"/>
    <mergeCell ref="G30:H30"/>
    <mergeCell ref="I30:J30"/>
    <mergeCell ref="I38:J38"/>
    <mergeCell ref="E35:F35"/>
    <mergeCell ref="A2:K2"/>
    <mergeCell ref="A3:K3"/>
    <mergeCell ref="B5:I5"/>
    <mergeCell ref="B19:B22"/>
    <mergeCell ref="C19:D19"/>
    <mergeCell ref="E19:F19"/>
    <mergeCell ref="C20:D20"/>
    <mergeCell ref="E20:F20"/>
    <mergeCell ref="C22:D22"/>
    <mergeCell ref="E22:F22"/>
    <mergeCell ref="B16:D16"/>
    <mergeCell ref="E16:F16"/>
    <mergeCell ref="B17:D17"/>
    <mergeCell ref="E17:F17"/>
    <mergeCell ref="B18:D18"/>
    <mergeCell ref="E18:F18"/>
    <mergeCell ref="C21:D21"/>
    <mergeCell ref="E21:F21"/>
    <mergeCell ref="B6:I6"/>
    <mergeCell ref="B32:D32"/>
    <mergeCell ref="E32:F32"/>
    <mergeCell ref="G32:H32"/>
    <mergeCell ref="I36:J36"/>
    <mergeCell ref="C37:D37"/>
    <mergeCell ref="E37:F37"/>
    <mergeCell ref="B33:B35"/>
    <mergeCell ref="C33:D33"/>
    <mergeCell ref="E33:F33"/>
    <mergeCell ref="G33:H33"/>
    <mergeCell ref="I33:J33"/>
    <mergeCell ref="C34:D34"/>
    <mergeCell ref="E34:F34"/>
    <mergeCell ref="G34:H34"/>
    <mergeCell ref="I34:J34"/>
    <mergeCell ref="C35:D35"/>
    <mergeCell ref="G37:H37"/>
    <mergeCell ref="I37:J37"/>
    <mergeCell ref="G35:H35"/>
    <mergeCell ref="I35:J35"/>
    <mergeCell ref="B36:B38"/>
    <mergeCell ref="C36:D36"/>
    <mergeCell ref="E36:F36"/>
    <mergeCell ref="G36:H36"/>
    <mergeCell ref="C38:D38"/>
    <mergeCell ref="E38:F38"/>
    <mergeCell ref="G38:H38"/>
    <mergeCell ref="E41:F41"/>
    <mergeCell ref="G41:H41"/>
    <mergeCell ref="I41:J41"/>
    <mergeCell ref="B42:B43"/>
    <mergeCell ref="D42:D43"/>
    <mergeCell ref="F42:F43"/>
    <mergeCell ref="H42:H43"/>
    <mergeCell ref="J42:J43"/>
    <mergeCell ref="B39:B41"/>
    <mergeCell ref="C39:D39"/>
    <mergeCell ref="E39:F39"/>
    <mergeCell ref="G39:H39"/>
    <mergeCell ref="I39:J39"/>
    <mergeCell ref="C40:D40"/>
    <mergeCell ref="E40:F40"/>
    <mergeCell ref="G40:H40"/>
    <mergeCell ref="I40:J40"/>
    <mergeCell ref="C41:D41"/>
    <mergeCell ref="B44:B45"/>
    <mergeCell ref="D44:D45"/>
    <mergeCell ref="F44:F45"/>
    <mergeCell ref="H44:H45"/>
    <mergeCell ref="J44:J45"/>
    <mergeCell ref="B46:B47"/>
    <mergeCell ref="D46:D47"/>
    <mergeCell ref="F46:F47"/>
    <mergeCell ref="H46:H47"/>
    <mergeCell ref="J46:J47"/>
    <mergeCell ref="B48:B49"/>
    <mergeCell ref="D48:D49"/>
    <mergeCell ref="F48:F49"/>
    <mergeCell ref="H48:H49"/>
    <mergeCell ref="J48:J49"/>
    <mergeCell ref="B50:B51"/>
    <mergeCell ref="D50:D51"/>
    <mergeCell ref="F50:F51"/>
    <mergeCell ref="H50:H51"/>
    <mergeCell ref="J50:J51"/>
    <mergeCell ref="F56:F57"/>
    <mergeCell ref="H56:H57"/>
    <mergeCell ref="J56:J57"/>
    <mergeCell ref="B58:D58"/>
    <mergeCell ref="B52:B53"/>
    <mergeCell ref="D52:D53"/>
    <mergeCell ref="F52:F53"/>
    <mergeCell ref="H52:H53"/>
    <mergeCell ref="J52:J53"/>
    <mergeCell ref="B54:B55"/>
    <mergeCell ref="D54:D55"/>
    <mergeCell ref="F54:F55"/>
    <mergeCell ref="H54:H55"/>
    <mergeCell ref="J54:J55"/>
    <mergeCell ref="L39:L41"/>
    <mergeCell ref="L5:L38"/>
    <mergeCell ref="L42:L60"/>
    <mergeCell ref="D65:I65"/>
    <mergeCell ref="B62:D62"/>
    <mergeCell ref="E62:F62"/>
    <mergeCell ref="G62:H62"/>
    <mergeCell ref="I62:J62"/>
    <mergeCell ref="L62:L63"/>
    <mergeCell ref="B63:D63"/>
    <mergeCell ref="E63:F63"/>
    <mergeCell ref="G63:H63"/>
    <mergeCell ref="I63:J63"/>
    <mergeCell ref="B59:D59"/>
    <mergeCell ref="E59:F59"/>
    <mergeCell ref="G59:H59"/>
    <mergeCell ref="I59:J59"/>
    <mergeCell ref="B60:D60"/>
    <mergeCell ref="B61:D61"/>
    <mergeCell ref="E61:F61"/>
    <mergeCell ref="G61:H61"/>
    <mergeCell ref="I61:J61"/>
    <mergeCell ref="B56:B57"/>
    <mergeCell ref="D56:D57"/>
  </mergeCells>
  <phoneticPr fontId="32"/>
  <dataValidations count="15">
    <dataValidation type="list" allowBlank="1" showInputMessage="1" showErrorMessage="1" sqref="E59:J59">
      <formula1>$Q$61:$AK$61</formula1>
    </dataValidation>
    <dataValidation type="list" allowBlank="1" showInputMessage="1" showErrorMessage="1" sqref="E45 E47 E49 E51 E53 E55 G43">
      <formula1>$R$43:$BA$43</formula1>
    </dataValidation>
    <dataValidation type="list" allowBlank="1" showInputMessage="1" showErrorMessage="1" sqref="E61:J61">
      <formula1>$R$64:$U$64</formula1>
    </dataValidation>
    <dataValidation type="list" allowBlank="1" showInputMessage="1" showErrorMessage="1" errorTitle="もう一度！" error="○か×を選択してください" sqref="F60 H60 J60">
      <formula1>$V$63:$X$63</formula1>
    </dataValidation>
    <dataValidation type="list" allowBlank="1" showInputMessage="1" showErrorMessage="1" sqref="E57 I57 I55 I45 G53 G55 G57 I43">
      <formula1>$R$43:$AX$43</formula1>
    </dataValidation>
    <dataValidation type="list" allowBlank="1" showInputMessage="1" showErrorMessage="1" sqref="E43 I53 I51 I49 I47 G51 G49 G47 G45">
      <formula1>$AQ$43:$BZ$43</formula1>
    </dataValidation>
    <dataValidation type="list" allowBlank="1" showInputMessage="1" showErrorMessage="1" sqref="E31:J31">
      <formula1>$R$31:$AE$31</formula1>
    </dataValidation>
    <dataValidation type="list" allowBlank="1" showInputMessage="1" showErrorMessage="1" sqref="E63:G64 I63:I64">
      <formula1>$R$63:$S$63</formula1>
    </dataValidation>
    <dataValidation type="list" allowBlank="1" showInputMessage="1" showErrorMessage="1" sqref="E32:G32 I32">
      <formula1>$R$32:$W$32</formula1>
    </dataValidation>
    <dataValidation type="list" allowBlank="1" showInputMessage="1" showErrorMessage="1" sqref="E62:G62 I62">
      <formula1>$R$62:$AM$62</formula1>
    </dataValidation>
    <dataValidation type="list" allowBlank="1" showInputMessage="1" showErrorMessage="1" errorTitle="もう一度！" error="○か×を選択してください" sqref="F42:F58 H52 H50 H48 H46 H44 H42 J56 J54 J52 J50 J48 J46 J44 J42 H54 H58 J58 H56">
      <formula1>$T$63:$U$63</formula1>
    </dataValidation>
    <dataValidation type="list" allowBlank="1" showInputMessage="1" showErrorMessage="1" sqref="E12">
      <formula1>$R$12:$V$12</formula1>
    </dataValidation>
    <dataValidation type="list" allowBlank="1" showInputMessage="1" showErrorMessage="1" sqref="E13">
      <formula1>$R$13:$W$13</formula1>
    </dataValidation>
    <dataValidation type="whole" operator="greaterThanOrEqual" allowBlank="1" showInputMessage="1" showErrorMessage="1" sqref="E17">
      <formula1>0</formula1>
    </dataValidation>
    <dataValidation allowBlank="1" showInputMessage="1" showErrorMessage="1" sqref="E27:F27"/>
  </dataValidations>
  <pageMargins left="0.59020397231334776" right="0.59020397231334776" top="0.59020397231334776" bottom="0.59020397231334776" header="0.51174154431801144" footer="0.51174154431801144"/>
  <pageSetup paperSize="9" scale="48" orientation="portrait" r:id="rId1"/>
  <headerFooter alignWithMargins="0"/>
  <rowBreaks count="1" manualBreakCount="1">
    <brk id="63" max="11"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AJ37"/>
  <sheetViews>
    <sheetView showGridLines="0" view="pageBreakPreview" zoomScaleSheetLayoutView="100" workbookViewId="0">
      <selection activeCell="U20" sqref="U20"/>
    </sheetView>
  </sheetViews>
  <sheetFormatPr defaultColWidth="8" defaultRowHeight="12"/>
  <cols>
    <col min="1" max="1" width="5.6640625" style="15" customWidth="1"/>
    <col min="2" max="2" width="6.6640625" style="15" customWidth="1"/>
    <col min="3" max="4" width="9.44140625" style="15" customWidth="1"/>
    <col min="5" max="5" width="3.44140625" style="15" customWidth="1"/>
    <col min="6" max="6" width="5" style="15" customWidth="1"/>
    <col min="7" max="7" width="4.44140625" style="15" customWidth="1"/>
    <col min="8" max="8" width="9.44140625" style="15" customWidth="1"/>
    <col min="9" max="9" width="3.44140625" style="15" customWidth="1"/>
    <col min="10" max="10" width="5.6640625" style="15" customWidth="1"/>
    <col min="11" max="11" width="3.88671875" style="15" customWidth="1"/>
    <col min="12" max="12" width="9.44140625" style="15" customWidth="1"/>
    <col min="13" max="13" width="3.44140625" style="15" customWidth="1"/>
    <col min="14" max="14" width="5.6640625" style="15" customWidth="1"/>
    <col min="15" max="15" width="3.88671875" style="15" customWidth="1"/>
    <col min="16" max="17" width="3.44140625" style="15" customWidth="1"/>
    <col min="18" max="18" width="2.44140625" style="15" customWidth="1"/>
    <col min="19" max="19" width="3.44140625" style="15" customWidth="1"/>
    <col min="20" max="21" width="2.44140625" style="15" customWidth="1"/>
    <col min="22" max="22" width="8" style="15"/>
    <col min="23" max="23" width="8" style="159"/>
    <col min="24" max="16384" width="8" style="15"/>
  </cols>
  <sheetData>
    <row r="1" spans="1:36" ht="42" customHeight="1">
      <c r="A1" s="22"/>
      <c r="B1" s="533" t="str">
        <f>データシート!A1&amp;"参加申込書"</f>
        <v>平成27年度　第50回茨城県アンサンブルコンテスト中央地区大会参加申込書</v>
      </c>
      <c r="C1" s="533"/>
      <c r="D1" s="533"/>
      <c r="E1" s="533"/>
      <c r="F1" s="533"/>
      <c r="G1" s="533"/>
      <c r="H1" s="533"/>
      <c r="I1" s="533"/>
      <c r="J1" s="533"/>
      <c r="K1" s="533"/>
      <c r="L1" s="533"/>
      <c r="M1" s="533"/>
      <c r="N1" s="533"/>
      <c r="O1" s="533"/>
      <c r="P1" s="533"/>
      <c r="Q1" s="23"/>
      <c r="R1" s="23"/>
      <c r="S1" s="23"/>
      <c r="T1" s="23"/>
      <c r="U1" s="24"/>
    </row>
    <row r="2" spans="1:36" ht="7.5" customHeight="1" thickBot="1">
      <c r="A2" s="22"/>
      <c r="B2" s="22"/>
      <c r="C2" s="22"/>
      <c r="D2" s="22"/>
      <c r="E2" s="22"/>
      <c r="F2" s="22"/>
      <c r="G2" s="22"/>
      <c r="H2" s="22"/>
      <c r="I2" s="22"/>
      <c r="J2" s="22"/>
      <c r="K2" s="22"/>
      <c r="L2" s="22"/>
      <c r="M2" s="22"/>
      <c r="N2" s="22"/>
      <c r="O2" s="22"/>
      <c r="P2" s="22"/>
      <c r="Q2" s="22"/>
      <c r="R2" s="22"/>
      <c r="S2" s="22"/>
      <c r="T2" s="22"/>
      <c r="U2" s="16"/>
    </row>
    <row r="3" spans="1:36" ht="35.25" customHeight="1">
      <c r="A3" s="534" t="s">
        <v>327</v>
      </c>
      <c r="B3" s="535"/>
      <c r="C3" s="536" t="str">
        <f>データシート!C3</f>
        <v>中央</v>
      </c>
      <c r="D3" s="537"/>
      <c r="E3" s="538" t="s">
        <v>318</v>
      </c>
      <c r="F3" s="539"/>
      <c r="G3" s="540"/>
      <c r="H3" s="541" t="s">
        <v>167</v>
      </c>
      <c r="I3" s="542"/>
      <c r="J3" s="542"/>
      <c r="K3" s="543"/>
      <c r="L3" s="544" t="str">
        <f>データシート!B3</f>
        <v>中学校</v>
      </c>
      <c r="M3" s="545"/>
      <c r="N3" s="545"/>
      <c r="O3" s="233" t="s">
        <v>81</v>
      </c>
      <c r="P3" s="233"/>
      <c r="Q3" s="233"/>
      <c r="R3" s="233"/>
      <c r="S3" s="234"/>
      <c r="T3" s="70"/>
      <c r="U3" s="25"/>
    </row>
    <row r="4" spans="1:36" ht="2.25" customHeight="1">
      <c r="A4" s="414"/>
      <c r="B4" s="415"/>
      <c r="C4" s="415"/>
      <c r="D4" s="415"/>
      <c r="E4" s="415"/>
      <c r="F4" s="415"/>
      <c r="G4" s="415"/>
      <c r="H4" s="415"/>
      <c r="I4" s="415"/>
      <c r="J4" s="415"/>
      <c r="K4" s="415"/>
      <c r="L4" s="415"/>
      <c r="M4" s="415"/>
      <c r="N4" s="415"/>
      <c r="O4" s="415"/>
      <c r="P4" s="415"/>
      <c r="Q4" s="415"/>
      <c r="R4" s="415"/>
      <c r="S4" s="49"/>
      <c r="T4" s="71"/>
      <c r="U4" s="26"/>
    </row>
    <row r="5" spans="1:36" ht="20.100000000000001" customHeight="1">
      <c r="A5" s="485" t="s">
        <v>10</v>
      </c>
      <c r="B5" s="486"/>
      <c r="C5" s="527">
        <f>データシート!$E$3</f>
        <v>0</v>
      </c>
      <c r="D5" s="528"/>
      <c r="E5" s="528"/>
      <c r="F5" s="528"/>
      <c r="G5" s="529"/>
      <c r="H5" s="530" t="s">
        <v>82</v>
      </c>
      <c r="I5" s="531"/>
      <c r="J5" s="531"/>
      <c r="K5" s="532"/>
      <c r="L5" s="546" t="s">
        <v>75</v>
      </c>
      <c r="M5" s="532"/>
      <c r="N5" s="547" t="s">
        <v>319</v>
      </c>
      <c r="O5" s="548"/>
      <c r="P5" s="548"/>
      <c r="Q5" s="548"/>
      <c r="R5" s="548"/>
      <c r="S5" s="549"/>
      <c r="T5" s="72"/>
      <c r="U5" s="29"/>
    </row>
    <row r="6" spans="1:36" ht="45" customHeight="1">
      <c r="A6" s="487"/>
      <c r="B6" s="488"/>
      <c r="C6" s="519">
        <f>データシート!D3</f>
        <v>0</v>
      </c>
      <c r="D6" s="520"/>
      <c r="E6" s="520"/>
      <c r="F6" s="520"/>
      <c r="G6" s="157" t="s">
        <v>83</v>
      </c>
      <c r="H6" s="521">
        <f>データシート!G3</f>
        <v>0</v>
      </c>
      <c r="I6" s="522"/>
      <c r="J6" s="523">
        <f>データシート!H3</f>
        <v>0</v>
      </c>
      <c r="K6" s="524"/>
      <c r="L6" s="525">
        <f>データシート!I3</f>
        <v>0</v>
      </c>
      <c r="M6" s="526"/>
      <c r="N6" s="513">
        <f>データシート!J3</f>
        <v>0</v>
      </c>
      <c r="O6" s="514"/>
      <c r="P6" s="514"/>
      <c r="Q6" s="514"/>
      <c r="R6" s="514"/>
      <c r="S6" s="515"/>
      <c r="T6" s="71"/>
      <c r="U6" s="26"/>
    </row>
    <row r="7" spans="1:36" ht="20.100000000000001" customHeight="1">
      <c r="A7" s="27"/>
      <c r="B7" s="28"/>
      <c r="C7" s="516">
        <f>IF(データシート!L3="","",データシート!L3)</f>
        <v>0</v>
      </c>
      <c r="D7" s="517"/>
      <c r="E7" s="517"/>
      <c r="F7" s="517"/>
      <c r="G7" s="517"/>
      <c r="H7" s="517"/>
      <c r="I7" s="517"/>
      <c r="J7" s="517"/>
      <c r="K7" s="517"/>
      <c r="L7" s="517"/>
      <c r="M7" s="517"/>
      <c r="N7" s="517"/>
      <c r="O7" s="517"/>
      <c r="P7" s="517"/>
      <c r="Q7" s="517"/>
      <c r="R7" s="517"/>
      <c r="S7" s="518"/>
      <c r="T7" s="73"/>
      <c r="U7" s="30"/>
    </row>
    <row r="8" spans="1:36" ht="45" customHeight="1">
      <c r="A8" s="505" t="s">
        <v>84</v>
      </c>
      <c r="B8" s="506"/>
      <c r="C8" s="507">
        <f>IF(データシート!K3="","",データシート!K3)</f>
        <v>0</v>
      </c>
      <c r="D8" s="508"/>
      <c r="E8" s="508"/>
      <c r="F8" s="508"/>
      <c r="G8" s="508"/>
      <c r="H8" s="508"/>
      <c r="I8" s="508"/>
      <c r="J8" s="508"/>
      <c r="K8" s="508"/>
      <c r="L8" s="508"/>
      <c r="M8" s="508"/>
      <c r="N8" s="508"/>
      <c r="O8" s="508"/>
      <c r="P8" s="508"/>
      <c r="Q8" s="508"/>
      <c r="R8" s="508"/>
      <c r="S8" s="509"/>
      <c r="T8" s="135"/>
      <c r="U8" s="31"/>
    </row>
    <row r="9" spans="1:36" ht="20.100000000000001" customHeight="1">
      <c r="A9" s="32"/>
      <c r="B9" s="33"/>
      <c r="C9" s="510">
        <f>IF(データシート!M3="","",データシート!M3)</f>
        <v>0</v>
      </c>
      <c r="D9" s="511"/>
      <c r="E9" s="511"/>
      <c r="F9" s="511"/>
      <c r="G9" s="511"/>
      <c r="H9" s="511"/>
      <c r="I9" s="511"/>
      <c r="J9" s="511"/>
      <c r="K9" s="511"/>
      <c r="L9" s="511"/>
      <c r="M9" s="511"/>
      <c r="N9" s="511"/>
      <c r="O9" s="511"/>
      <c r="P9" s="511"/>
      <c r="Q9" s="511"/>
      <c r="R9" s="511"/>
      <c r="S9" s="512"/>
      <c r="T9" s="74"/>
      <c r="U9" s="34"/>
    </row>
    <row r="10" spans="1:36" ht="20.100000000000001" customHeight="1">
      <c r="A10" s="485" t="s">
        <v>48</v>
      </c>
      <c r="B10" s="486"/>
      <c r="C10" s="499">
        <f>IF(データシート!$O$3="","",データシート!$O$3)</f>
        <v>0</v>
      </c>
      <c r="D10" s="500"/>
      <c r="E10" s="500"/>
      <c r="F10" s="500"/>
      <c r="G10" s="500"/>
      <c r="H10" s="500"/>
      <c r="I10" s="501"/>
      <c r="J10" s="492">
        <f>IF(データシート!$P$3="","",データシート!$P$3)</f>
        <v>0</v>
      </c>
      <c r="K10" s="492"/>
      <c r="L10" s="492"/>
      <c r="M10" s="492"/>
      <c r="N10" s="492"/>
      <c r="O10" s="492"/>
      <c r="P10" s="492"/>
      <c r="Q10" s="492"/>
      <c r="R10" s="492"/>
      <c r="S10" s="493"/>
      <c r="T10" s="74"/>
      <c r="U10" s="34"/>
    </row>
    <row r="11" spans="1:36" ht="24.9" customHeight="1">
      <c r="A11" s="487"/>
      <c r="B11" s="488"/>
      <c r="C11" s="502">
        <f>データシート!$N$3</f>
        <v>0</v>
      </c>
      <c r="D11" s="503"/>
      <c r="E11" s="503"/>
      <c r="F11" s="503"/>
      <c r="G11" s="503"/>
      <c r="H11" s="503"/>
      <c r="I11" s="504"/>
      <c r="J11" s="494"/>
      <c r="K11" s="494"/>
      <c r="L11" s="494"/>
      <c r="M11" s="494"/>
      <c r="N11" s="494"/>
      <c r="O11" s="494"/>
      <c r="P11" s="494"/>
      <c r="Q11" s="494"/>
      <c r="R11" s="494"/>
      <c r="S11" s="495"/>
      <c r="T11" s="74"/>
      <c r="U11" s="34"/>
    </row>
    <row r="12" spans="1:36" ht="20.100000000000001" customHeight="1">
      <c r="A12" s="485" t="s">
        <v>49</v>
      </c>
      <c r="B12" s="486"/>
      <c r="C12" s="489">
        <f>IF(データシート!$R$3="","",データシート!$R$3)</f>
        <v>0</v>
      </c>
      <c r="D12" s="490"/>
      <c r="E12" s="490"/>
      <c r="F12" s="490"/>
      <c r="G12" s="490"/>
      <c r="H12" s="490"/>
      <c r="I12" s="491"/>
      <c r="J12" s="492">
        <f>IF(データシート!$S$3="","",データシート!$S$3)</f>
        <v>0</v>
      </c>
      <c r="K12" s="492"/>
      <c r="L12" s="492"/>
      <c r="M12" s="492"/>
      <c r="N12" s="492"/>
      <c r="O12" s="492"/>
      <c r="P12" s="492"/>
      <c r="Q12" s="492"/>
      <c r="R12" s="492"/>
      <c r="S12" s="493"/>
      <c r="T12" s="74"/>
      <c r="U12" s="34"/>
    </row>
    <row r="13" spans="1:36" ht="24.9" customHeight="1">
      <c r="A13" s="487"/>
      <c r="B13" s="488"/>
      <c r="C13" s="496">
        <f>IF(データシート!$Q$3="","",データシート!$Q$3)</f>
        <v>0</v>
      </c>
      <c r="D13" s="497"/>
      <c r="E13" s="497"/>
      <c r="F13" s="497"/>
      <c r="G13" s="497"/>
      <c r="H13" s="497"/>
      <c r="I13" s="498"/>
      <c r="J13" s="494"/>
      <c r="K13" s="494"/>
      <c r="L13" s="494"/>
      <c r="M13" s="494"/>
      <c r="N13" s="494"/>
      <c r="O13" s="494"/>
      <c r="P13" s="494"/>
      <c r="Q13" s="494"/>
      <c r="R13" s="494"/>
      <c r="S13" s="495"/>
      <c r="T13" s="74"/>
      <c r="U13" s="34"/>
    </row>
    <row r="14" spans="1:36" ht="30" customHeight="1">
      <c r="A14" s="477" t="s">
        <v>168</v>
      </c>
      <c r="B14" s="478"/>
      <c r="C14" s="133">
        <f>IF(データシート!U3="","",データシート!U3)</f>
        <v>0</v>
      </c>
      <c r="D14" s="110">
        <f>IF(データシート!T3="","",データシート!T3)</f>
        <v>0</v>
      </c>
      <c r="E14" s="110">
        <f>IF(データシート!V3="","",データシート!V3)</f>
        <v>0</v>
      </c>
      <c r="F14" s="481">
        <f>IF(データシート!X3="","",データシート!X3)</f>
        <v>0</v>
      </c>
      <c r="G14" s="482"/>
      <c r="H14" s="110">
        <f>IF(データシート!W3="","",データシート!W3)</f>
        <v>0</v>
      </c>
      <c r="I14" s="110">
        <f>IF(データシート!Y3="","",データシート!Y3)</f>
        <v>0</v>
      </c>
      <c r="J14" s="481">
        <f>IF(データシート!AA3="","",データシート!AA3)</f>
        <v>0</v>
      </c>
      <c r="K14" s="482"/>
      <c r="L14" s="110">
        <f>IF(データシート!Z3="","",データシート!Z3)</f>
        <v>0</v>
      </c>
      <c r="M14" s="110">
        <f>IF(データシート!AB3="","",データシート!AB3)</f>
        <v>0</v>
      </c>
      <c r="N14" s="481" t="str">
        <f>IF(データシート!AD3="","",データシート!AD3)</f>
        <v/>
      </c>
      <c r="O14" s="482"/>
      <c r="P14" s="483" t="str">
        <f>IF(データシート!AC3="","",データシート!AC3)</f>
        <v/>
      </c>
      <c r="Q14" s="483"/>
      <c r="R14" s="484"/>
      <c r="S14" s="111" t="str">
        <f>データシート!AE3</f>
        <v/>
      </c>
      <c r="T14" s="75"/>
      <c r="U14" s="35"/>
    </row>
    <row r="15" spans="1:36" ht="30" customHeight="1">
      <c r="A15" s="479"/>
      <c r="B15" s="480"/>
      <c r="C15" s="133" t="str">
        <f>IF(データシート!AG3="","",データシート!AG3)</f>
        <v/>
      </c>
      <c r="D15" s="110" t="str">
        <f>IF(データシート!AF3="","",データシート!AF3)</f>
        <v/>
      </c>
      <c r="E15" s="80" t="str">
        <f>IF(データシート!AH3="","",データシート!AH3)</f>
        <v/>
      </c>
      <c r="F15" s="481" t="str">
        <f>IF(データシート!AJ3="","",データシート!AJ3)</f>
        <v/>
      </c>
      <c r="G15" s="482"/>
      <c r="H15" s="110" t="str">
        <f>IF(データシート!AI3="","",データシート!AI3)</f>
        <v/>
      </c>
      <c r="I15" s="80" t="str">
        <f>IF(データシート!AK3="","",データシート!AK3)</f>
        <v/>
      </c>
      <c r="J15" s="481" t="str">
        <f>IF(データシート!AM3="","",データシート!AM3)</f>
        <v/>
      </c>
      <c r="K15" s="482"/>
      <c r="L15" s="110" t="str">
        <f>IF(データシート!AL3="","",データシート!AL3)</f>
        <v/>
      </c>
      <c r="M15" s="80" t="str">
        <f>IF(データシート!AN3="","",データシート!AN3)</f>
        <v/>
      </c>
      <c r="N15" s="481" t="str">
        <f>IF(データシート!AP3="","",データシート!AP3)</f>
        <v/>
      </c>
      <c r="O15" s="482"/>
      <c r="P15" s="483" t="str">
        <f>IF(データシート!AO3="","",データシート!AO3)</f>
        <v/>
      </c>
      <c r="Q15" s="483"/>
      <c r="R15" s="484"/>
      <c r="S15" s="111" t="str">
        <f>IF(データシート!AQ3="","",データシート!AQ3)</f>
        <v/>
      </c>
      <c r="T15" s="75"/>
      <c r="U15" s="35"/>
      <c r="W15" s="281">
        <v>1</v>
      </c>
      <c r="X15" s="150" t="s">
        <v>299</v>
      </c>
    </row>
    <row r="16" spans="1:36" ht="30" customHeight="1">
      <c r="A16" s="420" t="s">
        <v>242</v>
      </c>
      <c r="B16" s="421"/>
      <c r="C16" s="424" t="str">
        <f>IF(データシート!AR3="","",データシート!AR3)</f>
        <v/>
      </c>
      <c r="D16" s="425"/>
      <c r="E16" s="425"/>
      <c r="F16" s="425"/>
      <c r="G16" s="425"/>
      <c r="H16" s="426"/>
      <c r="I16" s="430">
        <f>IF(データシート!AS3="","",データシート!AS3)</f>
        <v>0</v>
      </c>
      <c r="J16" s="432" t="s">
        <v>226</v>
      </c>
      <c r="K16" s="433"/>
      <c r="L16" s="434"/>
      <c r="M16" s="438" t="str">
        <f>IF(データシート!AT3=0,"",データシート!AT3)</f>
        <v/>
      </c>
      <c r="N16" s="439"/>
      <c r="O16" s="439"/>
      <c r="P16" s="439"/>
      <c r="Q16" s="409" t="s">
        <v>228</v>
      </c>
      <c r="R16" s="410"/>
      <c r="S16" s="411"/>
      <c r="T16" s="75"/>
      <c r="U16" s="35"/>
      <c r="W16" s="281">
        <v>2</v>
      </c>
      <c r="X16" s="150" t="s">
        <v>301</v>
      </c>
      <c r="Y16" s="150"/>
      <c r="Z16" s="150"/>
      <c r="AA16" s="150"/>
      <c r="AB16" s="150"/>
      <c r="AC16" s="151"/>
      <c r="AD16" s="151"/>
      <c r="AE16" s="151"/>
      <c r="AF16" s="151"/>
      <c r="AG16" s="151"/>
      <c r="AH16" s="151"/>
      <c r="AI16" s="151"/>
      <c r="AJ16" s="151"/>
    </row>
    <row r="17" spans="1:36" ht="30" customHeight="1">
      <c r="A17" s="422"/>
      <c r="B17" s="423"/>
      <c r="C17" s="427"/>
      <c r="D17" s="428"/>
      <c r="E17" s="428"/>
      <c r="F17" s="428"/>
      <c r="G17" s="428"/>
      <c r="H17" s="429"/>
      <c r="I17" s="431"/>
      <c r="J17" s="435"/>
      <c r="K17" s="436"/>
      <c r="L17" s="437"/>
      <c r="M17" s="440"/>
      <c r="N17" s="441"/>
      <c r="O17" s="441"/>
      <c r="P17" s="441"/>
      <c r="Q17" s="412"/>
      <c r="R17" s="412"/>
      <c r="S17" s="413"/>
      <c r="T17" s="75"/>
      <c r="U17" s="35"/>
      <c r="W17" s="281">
        <v>3</v>
      </c>
      <c r="X17" s="150" t="s">
        <v>306</v>
      </c>
      <c r="Y17" s="150"/>
      <c r="Z17" s="150"/>
      <c r="AA17" s="150"/>
      <c r="AB17" s="150"/>
      <c r="AC17" s="151"/>
      <c r="AD17" s="151"/>
      <c r="AE17" s="151"/>
      <c r="AF17" s="151"/>
      <c r="AG17" s="151"/>
      <c r="AH17" s="151"/>
      <c r="AI17" s="151"/>
      <c r="AJ17" s="151"/>
    </row>
    <row r="18" spans="1:36" ht="30" customHeight="1">
      <c r="A18" s="451" t="s">
        <v>217</v>
      </c>
      <c r="B18" s="452"/>
      <c r="C18" s="158" t="str">
        <f>IF(データシート!AV3=0,"",データシート!AV3)</f>
        <v/>
      </c>
      <c r="D18" s="453" t="str">
        <f>IF(データシート!AU3=0,"",データシート!AU3)</f>
        <v/>
      </c>
      <c r="E18" s="454"/>
      <c r="F18" s="454"/>
      <c r="G18" s="454"/>
      <c r="H18" s="454"/>
      <c r="I18" s="454"/>
      <c r="J18" s="454"/>
      <c r="K18" s="454"/>
      <c r="L18" s="454"/>
      <c r="M18" s="454"/>
      <c r="N18" s="454"/>
      <c r="O18" s="454"/>
      <c r="P18" s="454"/>
      <c r="Q18" s="454"/>
      <c r="R18" s="454"/>
      <c r="S18" s="455"/>
      <c r="T18" s="75"/>
      <c r="U18" s="35"/>
      <c r="W18" s="281">
        <v>4</v>
      </c>
      <c r="X18" s="150" t="s">
        <v>308</v>
      </c>
      <c r="Y18" s="150"/>
      <c r="Z18" s="150"/>
      <c r="AA18" s="150"/>
      <c r="AB18" s="150"/>
      <c r="AC18" s="151"/>
      <c r="AD18" s="151"/>
      <c r="AE18" s="151"/>
      <c r="AF18" s="151"/>
      <c r="AG18" s="151"/>
      <c r="AH18" s="151"/>
      <c r="AI18" s="151"/>
      <c r="AJ18" s="151"/>
    </row>
    <row r="19" spans="1:36" ht="30" customHeight="1">
      <c r="A19" s="456" t="s">
        <v>328</v>
      </c>
      <c r="B19" s="457"/>
      <c r="C19" s="158" t="str">
        <f>IF(データシート!AW3=0,"",データシート!AW3)</f>
        <v/>
      </c>
      <c r="D19" s="458" t="e">
        <f>VLOOKUP(C19,$W$15:$X$19,2,FALSE)</f>
        <v>#N/A</v>
      </c>
      <c r="E19" s="459"/>
      <c r="F19" s="459"/>
      <c r="G19" s="459"/>
      <c r="H19" s="459"/>
      <c r="I19" s="459"/>
      <c r="J19" s="459"/>
      <c r="K19" s="459"/>
      <c r="L19" s="459"/>
      <c r="M19" s="459"/>
      <c r="N19" s="459"/>
      <c r="O19" s="459"/>
      <c r="P19" s="459"/>
      <c r="Q19" s="459"/>
      <c r="R19" s="459"/>
      <c r="S19" s="460"/>
      <c r="T19" s="75"/>
      <c r="U19" s="35"/>
      <c r="W19" s="281">
        <v>5</v>
      </c>
      <c r="X19" s="150" t="s">
        <v>304</v>
      </c>
      <c r="Y19" s="150"/>
      <c r="Z19" s="150"/>
      <c r="AA19" s="150"/>
      <c r="AB19" s="150"/>
      <c r="AC19" s="151"/>
      <c r="AD19" s="151"/>
      <c r="AE19" s="151"/>
      <c r="AF19" s="151"/>
      <c r="AG19" s="151"/>
      <c r="AH19" s="151"/>
      <c r="AI19" s="151"/>
      <c r="AJ19" s="151"/>
    </row>
    <row r="20" spans="1:36" ht="2.25" customHeight="1">
      <c r="A20" s="134"/>
      <c r="B20" s="114"/>
      <c r="C20" s="114"/>
      <c r="D20" s="114"/>
      <c r="E20" s="114"/>
      <c r="F20" s="114"/>
      <c r="G20" s="114"/>
      <c r="H20" s="114"/>
      <c r="I20" s="114"/>
      <c r="J20" s="114"/>
      <c r="K20" s="114"/>
      <c r="L20" s="114"/>
      <c r="M20" s="114"/>
      <c r="N20" s="114"/>
      <c r="O20" s="114"/>
      <c r="P20" s="114"/>
      <c r="Q20" s="114"/>
      <c r="R20" s="114"/>
      <c r="S20" s="49"/>
      <c r="T20" s="71"/>
      <c r="U20" s="26"/>
    </row>
    <row r="21" spans="1:36" ht="20.100000000000001" customHeight="1">
      <c r="A21" s="471" t="s">
        <v>95</v>
      </c>
      <c r="B21" s="473" t="s">
        <v>18</v>
      </c>
      <c r="C21" s="160" t="s">
        <v>96</v>
      </c>
      <c r="D21" s="476">
        <f>データシート!BA3</f>
        <v>0</v>
      </c>
      <c r="E21" s="476"/>
      <c r="F21" s="476"/>
      <c r="G21" s="161"/>
      <c r="H21" s="161"/>
      <c r="I21" s="161"/>
      <c r="J21" s="161"/>
      <c r="K21" s="162"/>
      <c r="L21" s="442" t="s">
        <v>51</v>
      </c>
      <c r="M21" s="443"/>
      <c r="N21" s="442">
        <f>データシート!$AY$3</f>
        <v>0</v>
      </c>
      <c r="O21" s="463"/>
      <c r="P21" s="463"/>
      <c r="Q21" s="463"/>
      <c r="R21" s="463"/>
      <c r="S21" s="464"/>
      <c r="T21" s="77"/>
      <c r="U21" s="37"/>
    </row>
    <row r="22" spans="1:36" ht="20.100000000000001" customHeight="1">
      <c r="A22" s="472"/>
      <c r="B22" s="474"/>
      <c r="C22" s="448">
        <f>データシート!BB3</f>
        <v>0</v>
      </c>
      <c r="D22" s="449"/>
      <c r="E22" s="449"/>
      <c r="F22" s="449"/>
      <c r="G22" s="449"/>
      <c r="H22" s="449"/>
      <c r="I22" s="449"/>
      <c r="J22" s="449"/>
      <c r="K22" s="450"/>
      <c r="L22" s="444"/>
      <c r="M22" s="445"/>
      <c r="N22" s="444"/>
      <c r="O22" s="465"/>
      <c r="P22" s="465"/>
      <c r="Q22" s="465"/>
      <c r="R22" s="465"/>
      <c r="S22" s="466"/>
      <c r="T22" s="77"/>
      <c r="U22" s="37"/>
    </row>
    <row r="23" spans="1:36" ht="39.9" customHeight="1">
      <c r="A23" s="38" t="s">
        <v>97</v>
      </c>
      <c r="B23" s="475"/>
      <c r="C23" s="467" t="s">
        <v>269</v>
      </c>
      <c r="D23" s="468"/>
      <c r="E23" s="468"/>
      <c r="F23" s="469">
        <f>データシート!BC3</f>
        <v>0</v>
      </c>
      <c r="G23" s="469"/>
      <c r="H23" s="469"/>
      <c r="I23" s="469"/>
      <c r="J23" s="469"/>
      <c r="K23" s="470"/>
      <c r="L23" s="446" t="s">
        <v>267</v>
      </c>
      <c r="M23" s="447"/>
      <c r="N23" s="446">
        <f>データシート!$AZ$3</f>
        <v>0</v>
      </c>
      <c r="O23" s="461"/>
      <c r="P23" s="461"/>
      <c r="Q23" s="461"/>
      <c r="R23" s="461"/>
      <c r="S23" s="462"/>
      <c r="T23" s="77"/>
      <c r="U23" s="37"/>
    </row>
    <row r="24" spans="1:36" ht="2.25" customHeight="1">
      <c r="A24" s="414"/>
      <c r="B24" s="415"/>
      <c r="C24" s="415"/>
      <c r="D24" s="415"/>
      <c r="E24" s="415"/>
      <c r="F24" s="415"/>
      <c r="G24" s="415"/>
      <c r="H24" s="415"/>
      <c r="I24" s="415"/>
      <c r="J24" s="415"/>
      <c r="K24" s="415"/>
      <c r="L24" s="415"/>
      <c r="M24" s="415"/>
      <c r="N24" s="415"/>
      <c r="O24" s="415"/>
      <c r="P24" s="415"/>
      <c r="Q24" s="415"/>
      <c r="R24" s="415"/>
      <c r="S24" s="49"/>
      <c r="T24" s="71"/>
      <c r="U24" s="26"/>
    </row>
    <row r="25" spans="1:36" ht="18.75" customHeight="1">
      <c r="A25" s="236" t="s">
        <v>99</v>
      </c>
      <c r="B25" s="166"/>
      <c r="C25" s="235"/>
      <c r="D25" s="166"/>
      <c r="E25" s="167"/>
      <c r="F25" s="41"/>
      <c r="G25" s="41"/>
      <c r="H25" s="42"/>
      <c r="I25" s="42"/>
      <c r="J25" s="41"/>
      <c r="K25" s="41"/>
      <c r="L25" s="237" t="s">
        <v>313</v>
      </c>
      <c r="M25" s="42"/>
      <c r="N25" s="43"/>
      <c r="O25" s="44" t="s">
        <v>100</v>
      </c>
      <c r="P25" s="45"/>
      <c r="Q25" s="46" t="s">
        <v>101</v>
      </c>
      <c r="R25" s="81"/>
      <c r="S25" s="112"/>
      <c r="T25" s="78"/>
      <c r="U25" s="47"/>
      <c r="V25" s="132" t="s">
        <v>102</v>
      </c>
    </row>
    <row r="26" spans="1:36" ht="18.75" customHeight="1">
      <c r="A26" s="173"/>
      <c r="B26" s="167"/>
      <c r="C26" s="167"/>
      <c r="D26" s="167"/>
      <c r="E26" s="167"/>
      <c r="F26" s="41"/>
      <c r="G26" s="41"/>
      <c r="H26" s="42"/>
      <c r="I26" s="42"/>
      <c r="J26" s="41"/>
      <c r="K26" s="41"/>
      <c r="L26" s="42"/>
      <c r="M26" s="42"/>
      <c r="N26" s="43"/>
      <c r="O26" s="44"/>
      <c r="P26" s="214"/>
      <c r="Q26" s="231"/>
      <c r="R26" s="78"/>
      <c r="S26" s="232"/>
      <c r="T26" s="78"/>
      <c r="U26" s="47"/>
      <c r="V26" s="210"/>
    </row>
    <row r="27" spans="1:36" ht="13.2">
      <c r="A27" s="168"/>
      <c r="B27" s="169"/>
      <c r="C27" s="169"/>
      <c r="D27" s="169"/>
      <c r="E27" s="169"/>
      <c r="F27" s="169"/>
      <c r="G27" s="169"/>
      <c r="H27" s="169"/>
      <c r="I27" s="169"/>
      <c r="J27" s="169"/>
      <c r="K27" s="169"/>
      <c r="L27" s="169"/>
      <c r="M27" s="169"/>
      <c r="N27" s="170"/>
      <c r="O27" s="170"/>
      <c r="P27" s="170"/>
      <c r="Q27" s="170"/>
      <c r="R27" s="77"/>
      <c r="S27" s="171"/>
      <c r="T27" s="71"/>
      <c r="U27" s="26"/>
    </row>
    <row r="28" spans="1:36" ht="18" customHeight="1">
      <c r="A28" s="238" t="s">
        <v>314</v>
      </c>
      <c r="B28" s="169"/>
      <c r="C28" s="169"/>
      <c r="D28" s="169"/>
      <c r="E28" s="169"/>
      <c r="F28" s="169"/>
      <c r="G28" s="169"/>
      <c r="H28" s="169"/>
      <c r="I28" s="169"/>
      <c r="J28" s="169"/>
      <c r="K28" s="169"/>
      <c r="L28" s="169"/>
      <c r="M28" s="169"/>
      <c r="N28" s="170"/>
      <c r="O28" s="170"/>
      <c r="P28" s="170"/>
      <c r="Q28" s="170"/>
      <c r="R28" s="77"/>
      <c r="S28" s="171"/>
      <c r="T28" s="71"/>
      <c r="U28" s="26"/>
    </row>
    <row r="29" spans="1:36" ht="18" customHeight="1">
      <c r="A29" s="172"/>
      <c r="B29" s="169"/>
      <c r="C29" s="169"/>
      <c r="D29" s="169"/>
      <c r="E29" s="169"/>
      <c r="F29" s="169"/>
      <c r="G29" s="169"/>
      <c r="H29" s="169"/>
      <c r="I29" s="169"/>
      <c r="J29" s="169"/>
      <c r="K29" s="169"/>
      <c r="L29" s="169"/>
      <c r="M29" s="169"/>
      <c r="N29" s="170"/>
      <c r="O29" s="170"/>
      <c r="P29" s="170"/>
      <c r="Q29" s="170"/>
      <c r="R29" s="77"/>
      <c r="S29" s="171"/>
      <c r="T29" s="71"/>
      <c r="U29" s="26"/>
    </row>
    <row r="30" spans="1:36" ht="18" customHeight="1">
      <c r="A30" s="173"/>
      <c r="B30" s="169"/>
      <c r="C30" s="169"/>
      <c r="D30" s="169"/>
      <c r="E30" s="169"/>
      <c r="F30" s="169"/>
      <c r="G30" s="169"/>
      <c r="H30" s="169"/>
      <c r="I30" s="169"/>
      <c r="J30" s="169"/>
      <c r="K30" s="169"/>
      <c r="L30" s="169"/>
      <c r="M30" s="169"/>
      <c r="N30" s="170"/>
      <c r="O30" s="170"/>
      <c r="P30" s="170"/>
      <c r="Q30" s="170"/>
      <c r="R30" s="77"/>
      <c r="S30" s="171"/>
      <c r="T30" s="71"/>
      <c r="U30" s="26"/>
    </row>
    <row r="31" spans="1:36" ht="18" customHeight="1">
      <c r="A31" s="168"/>
      <c r="B31" s="169"/>
      <c r="C31" s="169"/>
      <c r="D31" s="169"/>
      <c r="E31" s="169"/>
      <c r="F31" s="169"/>
      <c r="G31" s="169"/>
      <c r="H31" s="169"/>
      <c r="I31" s="169"/>
      <c r="J31" s="416"/>
      <c r="K31" s="416"/>
      <c r="L31" s="416"/>
      <c r="M31" s="416"/>
      <c r="N31" s="416"/>
      <c r="O31" s="416"/>
      <c r="P31" s="170"/>
      <c r="Q31" s="170"/>
      <c r="R31" s="77"/>
      <c r="S31" s="171"/>
      <c r="T31" s="71"/>
      <c r="U31" s="26"/>
      <c r="V31" s="132" t="s">
        <v>103</v>
      </c>
    </row>
    <row r="32" spans="1:36" ht="18.75" customHeight="1">
      <c r="A32" s="173"/>
      <c r="B32" s="41"/>
      <c r="C32" s="41"/>
      <c r="D32" s="417" t="s">
        <v>104</v>
      </c>
      <c r="E32" s="417"/>
      <c r="F32" s="417"/>
      <c r="G32" s="417"/>
      <c r="H32" s="417"/>
      <c r="I32" s="174"/>
      <c r="J32" s="418"/>
      <c r="K32" s="418"/>
      <c r="L32" s="418"/>
      <c r="M32" s="418"/>
      <c r="N32" s="418"/>
      <c r="O32" s="418"/>
      <c r="P32" s="419"/>
      <c r="Q32" s="175" t="s">
        <v>105</v>
      </c>
      <c r="R32" s="176"/>
      <c r="S32" s="171"/>
      <c r="T32" s="71"/>
      <c r="U32" s="52"/>
      <c r="V32" s="407" t="s">
        <v>106</v>
      </c>
      <c r="W32" s="408"/>
      <c r="X32" s="408"/>
      <c r="Y32" s="408"/>
    </row>
    <row r="33" spans="1:21" ht="3.75" customHeight="1">
      <c r="A33" s="177"/>
      <c r="B33" s="178"/>
      <c r="C33" s="178"/>
      <c r="D33" s="179"/>
      <c r="E33" s="179"/>
      <c r="F33" s="179"/>
      <c r="G33" s="179"/>
      <c r="H33" s="179"/>
      <c r="I33" s="179"/>
      <c r="J33" s="179"/>
      <c r="K33" s="179"/>
      <c r="L33" s="179"/>
      <c r="M33" s="179"/>
      <c r="N33" s="179"/>
      <c r="O33" s="179"/>
      <c r="P33" s="179"/>
      <c r="Q33" s="179"/>
      <c r="R33" s="77"/>
      <c r="S33" s="171"/>
      <c r="T33" s="71"/>
      <c r="U33" s="26"/>
    </row>
    <row r="34" spans="1:21" ht="12.75" customHeight="1" thickBot="1">
      <c r="A34" s="180"/>
      <c r="B34" s="181"/>
      <c r="C34" s="181"/>
      <c r="D34" s="181"/>
      <c r="E34" s="181"/>
      <c r="F34" s="181"/>
      <c r="G34" s="181"/>
      <c r="H34" s="181"/>
      <c r="I34" s="181"/>
      <c r="J34" s="181"/>
      <c r="K34" s="181"/>
      <c r="L34" s="181"/>
      <c r="M34" s="181"/>
      <c r="N34" s="181"/>
      <c r="O34" s="181"/>
      <c r="P34" s="181"/>
      <c r="Q34" s="181"/>
      <c r="R34" s="181"/>
      <c r="S34" s="182"/>
      <c r="T34" s="79"/>
      <c r="U34" s="16"/>
    </row>
    <row r="36" spans="1:21">
      <c r="A36" s="15" t="s">
        <v>231</v>
      </c>
    </row>
    <row r="37" spans="1:21">
      <c r="A37" s="15" t="s">
        <v>232</v>
      </c>
    </row>
  </sheetData>
  <sheetProtection password="DB73" sheet="1" objects="1" scenarios="1" selectLockedCells="1"/>
  <mergeCells count="63">
    <mergeCell ref="A4:R4"/>
    <mergeCell ref="C5:G5"/>
    <mergeCell ref="H5:K5"/>
    <mergeCell ref="B1:P1"/>
    <mergeCell ref="A3:B3"/>
    <mergeCell ref="C3:D3"/>
    <mergeCell ref="E3:G3"/>
    <mergeCell ref="H3:K3"/>
    <mergeCell ref="L3:N3"/>
    <mergeCell ref="L5:M5"/>
    <mergeCell ref="N5:S5"/>
    <mergeCell ref="A8:B8"/>
    <mergeCell ref="C8:S8"/>
    <mergeCell ref="C9:S9"/>
    <mergeCell ref="N6:S6"/>
    <mergeCell ref="C7:S7"/>
    <mergeCell ref="A5:B6"/>
    <mergeCell ref="C6:F6"/>
    <mergeCell ref="H6:I6"/>
    <mergeCell ref="J6:K6"/>
    <mergeCell ref="L6:M6"/>
    <mergeCell ref="A12:B13"/>
    <mergeCell ref="C12:I12"/>
    <mergeCell ref="J12:S13"/>
    <mergeCell ref="C13:I13"/>
    <mergeCell ref="A10:B11"/>
    <mergeCell ref="C10:I10"/>
    <mergeCell ref="J10:S11"/>
    <mergeCell ref="C11:I11"/>
    <mergeCell ref="A14:B15"/>
    <mergeCell ref="F14:G14"/>
    <mergeCell ref="J14:K14"/>
    <mergeCell ref="N14:O14"/>
    <mergeCell ref="P14:R14"/>
    <mergeCell ref="F15:G15"/>
    <mergeCell ref="J15:K15"/>
    <mergeCell ref="N15:O15"/>
    <mergeCell ref="P15:R15"/>
    <mergeCell ref="A19:B19"/>
    <mergeCell ref="D19:S19"/>
    <mergeCell ref="N23:S23"/>
    <mergeCell ref="N21:S22"/>
    <mergeCell ref="C23:E23"/>
    <mergeCell ref="F23:K23"/>
    <mergeCell ref="A21:A22"/>
    <mergeCell ref="B21:B23"/>
    <mergeCell ref="D21:F21"/>
    <mergeCell ref="V32:Y32"/>
    <mergeCell ref="Q16:S17"/>
    <mergeCell ref="A24:R24"/>
    <mergeCell ref="J31:O31"/>
    <mergeCell ref="D32:H32"/>
    <mergeCell ref="J32:P32"/>
    <mergeCell ref="A16:B17"/>
    <mergeCell ref="C16:H17"/>
    <mergeCell ref="I16:I17"/>
    <mergeCell ref="J16:L17"/>
    <mergeCell ref="M16:P17"/>
    <mergeCell ref="L21:M22"/>
    <mergeCell ref="L23:M23"/>
    <mergeCell ref="C22:K22"/>
    <mergeCell ref="A18:B18"/>
    <mergeCell ref="D18:S18"/>
  </mergeCells>
  <phoneticPr fontId="32"/>
  <printOptions horizontalCentered="1" verticalCentered="1"/>
  <pageMargins left="0.39370078740157483" right="0.39370078740157483" top="0.59020397231334776" bottom="0.59020397231334776" header="0.51174154431801144" footer="0.51174154431801144"/>
  <pageSetup paperSize="9" scale="93" orientation="portrait" r:id="rId1"/>
  <headerFooter alignWithMargins="0"/>
  <colBreaks count="1" manualBreakCount="1">
    <brk id="19" max="1048575" man="1"/>
  </col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AJ37"/>
  <sheetViews>
    <sheetView showGridLines="0" view="pageBreakPreview" topLeftCell="A4" zoomScaleSheetLayoutView="100" workbookViewId="0">
      <selection activeCell="U20" sqref="U20"/>
    </sheetView>
  </sheetViews>
  <sheetFormatPr defaultColWidth="8" defaultRowHeight="12"/>
  <cols>
    <col min="1" max="1" width="5.6640625" style="15" customWidth="1"/>
    <col min="2" max="2" width="6.6640625" style="15" customWidth="1"/>
    <col min="3" max="4" width="9.44140625" style="15" customWidth="1"/>
    <col min="5" max="5" width="3.44140625" style="15" customWidth="1"/>
    <col min="6" max="6" width="5" style="15" customWidth="1"/>
    <col min="7" max="7" width="4.44140625" style="15" customWidth="1"/>
    <col min="8" max="8" width="9.44140625" style="15" customWidth="1"/>
    <col min="9" max="9" width="3.44140625" style="15" customWidth="1"/>
    <col min="10" max="10" width="5.6640625" style="15" customWidth="1"/>
    <col min="11" max="11" width="3.88671875" style="15" customWidth="1"/>
    <col min="12" max="12" width="9.44140625" style="15" customWidth="1"/>
    <col min="13" max="13" width="3.44140625" style="15" customWidth="1"/>
    <col min="14" max="14" width="5.6640625" style="15" customWidth="1"/>
    <col min="15" max="15" width="3.88671875" style="15" customWidth="1"/>
    <col min="16" max="17" width="3.44140625" style="15" customWidth="1"/>
    <col min="18" max="18" width="2.44140625" style="15" customWidth="1"/>
    <col min="19" max="19" width="3.44140625" style="15" customWidth="1"/>
    <col min="20" max="21" width="2.44140625" style="15" customWidth="1"/>
    <col min="22" max="22" width="8" style="15"/>
    <col min="23" max="23" width="8" style="159"/>
    <col min="24" max="16384" width="8" style="15"/>
  </cols>
  <sheetData>
    <row r="1" spans="1:36" ht="42" customHeight="1">
      <c r="A1" s="22"/>
      <c r="B1" s="533" t="str">
        <f>データシート!A1&amp;"参加申込書"</f>
        <v>平成27年度　第50回茨城県アンサンブルコンテスト中央地区大会参加申込書</v>
      </c>
      <c r="C1" s="533"/>
      <c r="D1" s="533"/>
      <c r="E1" s="533"/>
      <c r="F1" s="533"/>
      <c r="G1" s="533"/>
      <c r="H1" s="533"/>
      <c r="I1" s="533"/>
      <c r="J1" s="533"/>
      <c r="K1" s="533"/>
      <c r="L1" s="533"/>
      <c r="M1" s="533"/>
      <c r="N1" s="533"/>
      <c r="O1" s="533"/>
      <c r="P1" s="533"/>
      <c r="Q1" s="23"/>
      <c r="R1" s="23"/>
      <c r="S1" s="23"/>
      <c r="T1" s="23"/>
      <c r="U1" s="24"/>
    </row>
    <row r="2" spans="1:36" ht="7.5" customHeight="1" thickBot="1">
      <c r="A2" s="22"/>
      <c r="B2" s="22"/>
      <c r="C2" s="22"/>
      <c r="D2" s="22"/>
      <c r="E2" s="22"/>
      <c r="F2" s="22"/>
      <c r="G2" s="22"/>
      <c r="H2" s="22"/>
      <c r="I2" s="22"/>
      <c r="J2" s="22"/>
      <c r="K2" s="22"/>
      <c r="L2" s="22"/>
      <c r="M2" s="22"/>
      <c r="N2" s="22"/>
      <c r="O2" s="22"/>
      <c r="P2" s="22"/>
      <c r="Q2" s="22"/>
      <c r="R2" s="22"/>
      <c r="S2" s="22"/>
      <c r="T2" s="22"/>
      <c r="U2" s="16"/>
    </row>
    <row r="3" spans="1:36" ht="35.25" customHeight="1">
      <c r="A3" s="534" t="s">
        <v>327</v>
      </c>
      <c r="B3" s="535"/>
      <c r="C3" s="536" t="str">
        <f>データシート!C4</f>
        <v>中央</v>
      </c>
      <c r="D3" s="537"/>
      <c r="E3" s="538" t="s">
        <v>318</v>
      </c>
      <c r="F3" s="539"/>
      <c r="G3" s="540"/>
      <c r="H3" s="541" t="s">
        <v>167</v>
      </c>
      <c r="I3" s="542"/>
      <c r="J3" s="542"/>
      <c r="K3" s="543"/>
      <c r="L3" s="544" t="str">
        <f>データシート!B4</f>
        <v/>
      </c>
      <c r="M3" s="545"/>
      <c r="N3" s="545"/>
      <c r="O3" s="233" t="s">
        <v>81</v>
      </c>
      <c r="P3" s="233"/>
      <c r="Q3" s="233"/>
      <c r="R3" s="233"/>
      <c r="S3" s="234"/>
      <c r="T3" s="70"/>
      <c r="U3" s="25"/>
    </row>
    <row r="4" spans="1:36" ht="2.25" customHeight="1">
      <c r="A4" s="414"/>
      <c r="B4" s="415"/>
      <c r="C4" s="415"/>
      <c r="D4" s="415"/>
      <c r="E4" s="415"/>
      <c r="F4" s="415"/>
      <c r="G4" s="415"/>
      <c r="H4" s="415"/>
      <c r="I4" s="415"/>
      <c r="J4" s="415"/>
      <c r="K4" s="415"/>
      <c r="L4" s="415"/>
      <c r="M4" s="415"/>
      <c r="N4" s="415"/>
      <c r="O4" s="415"/>
      <c r="P4" s="415"/>
      <c r="Q4" s="415"/>
      <c r="R4" s="415"/>
      <c r="S4" s="49"/>
      <c r="T4" s="71"/>
      <c r="U4" s="26"/>
    </row>
    <row r="5" spans="1:36" ht="20.100000000000001" customHeight="1">
      <c r="A5" s="485" t="s">
        <v>10</v>
      </c>
      <c r="B5" s="486"/>
      <c r="C5" s="527" t="str">
        <f>データシート!$E$4</f>
        <v/>
      </c>
      <c r="D5" s="528"/>
      <c r="E5" s="528"/>
      <c r="F5" s="528"/>
      <c r="G5" s="529"/>
      <c r="H5" s="530" t="s">
        <v>82</v>
      </c>
      <c r="I5" s="531"/>
      <c r="J5" s="531"/>
      <c r="K5" s="532"/>
      <c r="L5" s="546" t="s">
        <v>75</v>
      </c>
      <c r="M5" s="532"/>
      <c r="N5" s="547" t="s">
        <v>319</v>
      </c>
      <c r="O5" s="548"/>
      <c r="P5" s="548"/>
      <c r="Q5" s="548"/>
      <c r="R5" s="548"/>
      <c r="S5" s="549"/>
      <c r="T5" s="72"/>
      <c r="U5" s="29"/>
    </row>
    <row r="6" spans="1:36" ht="45" customHeight="1">
      <c r="A6" s="487"/>
      <c r="B6" s="488"/>
      <c r="C6" s="519" t="str">
        <f>データシート!D4</f>
        <v/>
      </c>
      <c r="D6" s="520"/>
      <c r="E6" s="520"/>
      <c r="F6" s="520"/>
      <c r="G6" s="157" t="s">
        <v>288</v>
      </c>
      <c r="H6" s="521" t="str">
        <f>データシート!G4</f>
        <v/>
      </c>
      <c r="I6" s="522"/>
      <c r="J6" s="523" t="str">
        <f>データシート!H4</f>
        <v/>
      </c>
      <c r="K6" s="524"/>
      <c r="L6" s="525" t="str">
        <f>データシート!I4</f>
        <v/>
      </c>
      <c r="M6" s="526"/>
      <c r="N6" s="513" t="str">
        <f>データシート!J4</f>
        <v/>
      </c>
      <c r="O6" s="514"/>
      <c r="P6" s="514"/>
      <c r="Q6" s="514"/>
      <c r="R6" s="514"/>
      <c r="S6" s="515"/>
      <c r="T6" s="71"/>
      <c r="U6" s="26"/>
    </row>
    <row r="7" spans="1:36" ht="20.100000000000001" customHeight="1">
      <c r="A7" s="27"/>
      <c r="B7" s="28"/>
      <c r="C7" s="516" t="str">
        <f>IF(データシート!L4="","",データシート!L4)</f>
        <v/>
      </c>
      <c r="D7" s="517"/>
      <c r="E7" s="517"/>
      <c r="F7" s="517"/>
      <c r="G7" s="517"/>
      <c r="H7" s="517"/>
      <c r="I7" s="517"/>
      <c r="J7" s="517"/>
      <c r="K7" s="517"/>
      <c r="L7" s="517"/>
      <c r="M7" s="517"/>
      <c r="N7" s="517"/>
      <c r="O7" s="517"/>
      <c r="P7" s="517"/>
      <c r="Q7" s="517"/>
      <c r="R7" s="517"/>
      <c r="S7" s="518"/>
      <c r="T7" s="73"/>
      <c r="U7" s="30"/>
    </row>
    <row r="8" spans="1:36" ht="45" customHeight="1">
      <c r="A8" s="505" t="s">
        <v>84</v>
      </c>
      <c r="B8" s="506"/>
      <c r="C8" s="507" t="str">
        <f>IF(データシート!K4="","",データシート!K4)</f>
        <v/>
      </c>
      <c r="D8" s="508"/>
      <c r="E8" s="508"/>
      <c r="F8" s="508"/>
      <c r="G8" s="508"/>
      <c r="H8" s="508"/>
      <c r="I8" s="508"/>
      <c r="J8" s="508"/>
      <c r="K8" s="508"/>
      <c r="L8" s="508"/>
      <c r="M8" s="508"/>
      <c r="N8" s="508"/>
      <c r="O8" s="508"/>
      <c r="P8" s="508"/>
      <c r="Q8" s="508"/>
      <c r="R8" s="508"/>
      <c r="S8" s="509"/>
      <c r="T8" s="215"/>
      <c r="U8" s="31"/>
    </row>
    <row r="9" spans="1:36" ht="20.100000000000001" customHeight="1">
      <c r="A9" s="32"/>
      <c r="B9" s="33"/>
      <c r="C9" s="510" t="str">
        <f>IF(データシート!M4="","",データシート!M4)</f>
        <v/>
      </c>
      <c r="D9" s="511"/>
      <c r="E9" s="511"/>
      <c r="F9" s="511"/>
      <c r="G9" s="511"/>
      <c r="H9" s="511"/>
      <c r="I9" s="511"/>
      <c r="J9" s="511"/>
      <c r="K9" s="511"/>
      <c r="L9" s="511"/>
      <c r="M9" s="511"/>
      <c r="N9" s="511"/>
      <c r="O9" s="511"/>
      <c r="P9" s="511"/>
      <c r="Q9" s="511"/>
      <c r="R9" s="511"/>
      <c r="S9" s="512"/>
      <c r="T9" s="74"/>
      <c r="U9" s="34"/>
    </row>
    <row r="10" spans="1:36" ht="20.100000000000001" customHeight="1">
      <c r="A10" s="485" t="s">
        <v>48</v>
      </c>
      <c r="B10" s="486"/>
      <c r="C10" s="499" t="str">
        <f>IF(データシート!$O$4="","",データシート!$O$4)</f>
        <v/>
      </c>
      <c r="D10" s="500"/>
      <c r="E10" s="500"/>
      <c r="F10" s="500"/>
      <c r="G10" s="500"/>
      <c r="H10" s="500"/>
      <c r="I10" s="501"/>
      <c r="J10" s="492" t="str">
        <f>IF(データシート!$P$4="","",データシート!$P$4)</f>
        <v/>
      </c>
      <c r="K10" s="492"/>
      <c r="L10" s="492"/>
      <c r="M10" s="492"/>
      <c r="N10" s="492"/>
      <c r="O10" s="492"/>
      <c r="P10" s="492"/>
      <c r="Q10" s="492"/>
      <c r="R10" s="492"/>
      <c r="S10" s="493"/>
      <c r="T10" s="74"/>
      <c r="U10" s="34"/>
    </row>
    <row r="11" spans="1:36" ht="24.9" customHeight="1">
      <c r="A11" s="487"/>
      <c r="B11" s="488"/>
      <c r="C11" s="502" t="str">
        <f>データシート!$N$4</f>
        <v/>
      </c>
      <c r="D11" s="503"/>
      <c r="E11" s="503"/>
      <c r="F11" s="503"/>
      <c r="G11" s="503"/>
      <c r="H11" s="503"/>
      <c r="I11" s="504"/>
      <c r="J11" s="494"/>
      <c r="K11" s="494"/>
      <c r="L11" s="494"/>
      <c r="M11" s="494"/>
      <c r="N11" s="494"/>
      <c r="O11" s="494"/>
      <c r="P11" s="494"/>
      <c r="Q11" s="494"/>
      <c r="R11" s="494"/>
      <c r="S11" s="495"/>
      <c r="T11" s="74"/>
      <c r="U11" s="34"/>
    </row>
    <row r="12" spans="1:36" ht="20.100000000000001" customHeight="1">
      <c r="A12" s="485" t="s">
        <v>49</v>
      </c>
      <c r="B12" s="486"/>
      <c r="C12" s="489" t="str">
        <f>IF(データシート!$R$4="","",データシート!$R$4)</f>
        <v/>
      </c>
      <c r="D12" s="490"/>
      <c r="E12" s="490"/>
      <c r="F12" s="490"/>
      <c r="G12" s="490"/>
      <c r="H12" s="490"/>
      <c r="I12" s="491"/>
      <c r="J12" s="492" t="str">
        <f>IF(データシート!$S$4="","",データシート!$S$4)</f>
        <v/>
      </c>
      <c r="K12" s="492"/>
      <c r="L12" s="492"/>
      <c r="M12" s="492"/>
      <c r="N12" s="492"/>
      <c r="O12" s="492"/>
      <c r="P12" s="492"/>
      <c r="Q12" s="492"/>
      <c r="R12" s="492"/>
      <c r="S12" s="493"/>
      <c r="T12" s="74"/>
      <c r="U12" s="34"/>
    </row>
    <row r="13" spans="1:36" ht="24.9" customHeight="1">
      <c r="A13" s="487"/>
      <c r="B13" s="488"/>
      <c r="C13" s="496" t="str">
        <f>IF(データシート!$Q$4="","",データシート!$Q$4)</f>
        <v/>
      </c>
      <c r="D13" s="497"/>
      <c r="E13" s="497"/>
      <c r="F13" s="497"/>
      <c r="G13" s="497"/>
      <c r="H13" s="497"/>
      <c r="I13" s="498"/>
      <c r="J13" s="494"/>
      <c r="K13" s="494"/>
      <c r="L13" s="494"/>
      <c r="M13" s="494"/>
      <c r="N13" s="494"/>
      <c r="O13" s="494"/>
      <c r="P13" s="494"/>
      <c r="Q13" s="494"/>
      <c r="R13" s="494"/>
      <c r="S13" s="495"/>
      <c r="T13" s="74"/>
      <c r="U13" s="34"/>
    </row>
    <row r="14" spans="1:36" ht="30" customHeight="1">
      <c r="A14" s="477" t="s">
        <v>168</v>
      </c>
      <c r="B14" s="478"/>
      <c r="C14" s="212" t="str">
        <f>IF(データシート!U4="","",データシート!U4)</f>
        <v/>
      </c>
      <c r="D14" s="110" t="str">
        <f>IF(データシート!T4="","",データシート!T4)</f>
        <v/>
      </c>
      <c r="E14" s="110" t="str">
        <f>IF(データシート!V4="","",データシート!V4)</f>
        <v/>
      </c>
      <c r="F14" s="481" t="str">
        <f>IF(データシート!X4="","",データシート!X4)</f>
        <v/>
      </c>
      <c r="G14" s="482"/>
      <c r="H14" s="110" t="str">
        <f>IF(データシート!W4="","",データシート!W4)</f>
        <v/>
      </c>
      <c r="I14" s="110" t="str">
        <f>IF(データシート!Y4="","",データシート!Y4)</f>
        <v/>
      </c>
      <c r="J14" s="481" t="str">
        <f>IF(データシート!AA4="","",データシート!AA4)</f>
        <v/>
      </c>
      <c r="K14" s="482"/>
      <c r="L14" s="110" t="str">
        <f>IF(データシート!Z4="","",データシート!Z4)</f>
        <v/>
      </c>
      <c r="M14" s="110" t="str">
        <f>IF(データシート!AB4="","",データシート!AB4)</f>
        <v/>
      </c>
      <c r="N14" s="481" t="str">
        <f>IF(データシート!AD4="","",データシート!AD4)</f>
        <v/>
      </c>
      <c r="O14" s="482"/>
      <c r="P14" s="483" t="str">
        <f>IF(データシート!AC4="","",データシート!AC4)</f>
        <v/>
      </c>
      <c r="Q14" s="483"/>
      <c r="R14" s="484"/>
      <c r="S14" s="111" t="str">
        <f>データシート!AE4</f>
        <v/>
      </c>
      <c r="T14" s="75"/>
      <c r="U14" s="35"/>
    </row>
    <row r="15" spans="1:36" ht="30" customHeight="1">
      <c r="A15" s="479"/>
      <c r="B15" s="480"/>
      <c r="C15" s="212" t="str">
        <f>IF(データシート!AG4="","",データシート!AG4)</f>
        <v/>
      </c>
      <c r="D15" s="110" t="str">
        <f>IF(データシート!AF4="","",データシート!AF4)</f>
        <v/>
      </c>
      <c r="E15" s="149" t="str">
        <f>IF(データシート!AH4="","",データシート!AH4)</f>
        <v/>
      </c>
      <c r="F15" s="481" t="str">
        <f>IF(データシート!AJ4="","",データシート!AJ4)</f>
        <v/>
      </c>
      <c r="G15" s="482"/>
      <c r="H15" s="110" t="str">
        <f>IF(データシート!AI4="","",データシート!AI4)</f>
        <v/>
      </c>
      <c r="I15" s="149" t="str">
        <f>IF(データシート!AK4="","",データシート!AK4)</f>
        <v/>
      </c>
      <c r="J15" s="481" t="str">
        <f>IF(データシート!AM4="","",データシート!AM4)</f>
        <v/>
      </c>
      <c r="K15" s="482"/>
      <c r="L15" s="110" t="str">
        <f>IF(データシート!AL4="","",データシート!AL4)</f>
        <v/>
      </c>
      <c r="M15" s="149" t="str">
        <f>IF(データシート!AN4="","",データシート!AN4)</f>
        <v/>
      </c>
      <c r="N15" s="481" t="str">
        <f>IF(データシート!AP4="","",データシート!AP4)</f>
        <v/>
      </c>
      <c r="O15" s="482"/>
      <c r="P15" s="483" t="str">
        <f>IF(データシート!AO4="","",データシート!AO4)</f>
        <v/>
      </c>
      <c r="Q15" s="483"/>
      <c r="R15" s="484"/>
      <c r="S15" s="111" t="str">
        <f>IF(データシート!AQ4="","",データシート!AQ4)</f>
        <v/>
      </c>
      <c r="T15" s="75"/>
      <c r="U15" s="35"/>
      <c r="W15" s="281">
        <v>1</v>
      </c>
      <c r="X15" s="150" t="s">
        <v>299</v>
      </c>
    </row>
    <row r="16" spans="1:36" ht="30" customHeight="1">
      <c r="A16" s="420" t="s">
        <v>242</v>
      </c>
      <c r="B16" s="421"/>
      <c r="C16" s="550" t="str">
        <f>IF(データシート!AR4="","",データシート!AR4)</f>
        <v/>
      </c>
      <c r="D16" s="551"/>
      <c r="E16" s="551"/>
      <c r="F16" s="551"/>
      <c r="G16" s="551"/>
      <c r="H16" s="552"/>
      <c r="I16" s="430">
        <f>IF(データシート!AS4="","",データシート!AS4)</f>
        <v>0</v>
      </c>
      <c r="J16" s="432" t="s">
        <v>226</v>
      </c>
      <c r="K16" s="433"/>
      <c r="L16" s="434"/>
      <c r="M16" s="438" t="str">
        <f>IF(データシート!AT4=0,"",データシート!AT4)</f>
        <v/>
      </c>
      <c r="N16" s="439"/>
      <c r="O16" s="439"/>
      <c r="P16" s="439"/>
      <c r="Q16" s="409" t="s">
        <v>228</v>
      </c>
      <c r="R16" s="410"/>
      <c r="S16" s="411"/>
      <c r="T16" s="75"/>
      <c r="U16" s="35"/>
      <c r="W16" s="281">
        <v>2</v>
      </c>
      <c r="X16" s="150" t="s">
        <v>301</v>
      </c>
      <c r="Y16" s="150"/>
      <c r="Z16" s="150"/>
      <c r="AA16" s="150"/>
      <c r="AB16" s="150"/>
      <c r="AC16" s="151"/>
      <c r="AD16" s="151"/>
      <c r="AE16" s="151"/>
      <c r="AF16" s="151"/>
      <c r="AG16" s="151"/>
      <c r="AH16" s="151"/>
      <c r="AI16" s="151"/>
      <c r="AJ16" s="151"/>
    </row>
    <row r="17" spans="1:36" ht="30" customHeight="1">
      <c r="A17" s="422"/>
      <c r="B17" s="423"/>
      <c r="C17" s="553"/>
      <c r="D17" s="554"/>
      <c r="E17" s="554"/>
      <c r="F17" s="554"/>
      <c r="G17" s="554"/>
      <c r="H17" s="555"/>
      <c r="I17" s="431"/>
      <c r="J17" s="435"/>
      <c r="K17" s="436"/>
      <c r="L17" s="437"/>
      <c r="M17" s="440"/>
      <c r="N17" s="441"/>
      <c r="O17" s="441"/>
      <c r="P17" s="441"/>
      <c r="Q17" s="412"/>
      <c r="R17" s="412"/>
      <c r="S17" s="413"/>
      <c r="T17" s="75"/>
      <c r="U17" s="35"/>
      <c r="W17" s="281">
        <v>3</v>
      </c>
      <c r="X17" s="150" t="s">
        <v>306</v>
      </c>
      <c r="Y17" s="150"/>
      <c r="Z17" s="150"/>
      <c r="AA17" s="150"/>
      <c r="AB17" s="150"/>
      <c r="AC17" s="151"/>
      <c r="AD17" s="151"/>
      <c r="AE17" s="151"/>
      <c r="AF17" s="151"/>
      <c r="AG17" s="151"/>
      <c r="AH17" s="151"/>
      <c r="AI17" s="151"/>
      <c r="AJ17" s="151"/>
    </row>
    <row r="18" spans="1:36" ht="30" customHeight="1">
      <c r="A18" s="451" t="s">
        <v>217</v>
      </c>
      <c r="B18" s="452"/>
      <c r="C18" s="158" t="str">
        <f>IF(データシート!AV4=0,"",データシート!AV4)</f>
        <v/>
      </c>
      <c r="D18" s="453" t="str">
        <f>IF(データシート!AU4=0,"",データシート!AU4)</f>
        <v/>
      </c>
      <c r="E18" s="454"/>
      <c r="F18" s="454"/>
      <c r="G18" s="454"/>
      <c r="H18" s="454"/>
      <c r="I18" s="454"/>
      <c r="J18" s="454"/>
      <c r="K18" s="454"/>
      <c r="L18" s="454"/>
      <c r="M18" s="454"/>
      <c r="N18" s="454"/>
      <c r="O18" s="454"/>
      <c r="P18" s="454"/>
      <c r="Q18" s="454"/>
      <c r="R18" s="454"/>
      <c r="S18" s="455"/>
      <c r="T18" s="75"/>
      <c r="U18" s="35"/>
      <c r="W18" s="281">
        <v>4</v>
      </c>
      <c r="X18" s="150" t="s">
        <v>308</v>
      </c>
      <c r="Y18" s="150"/>
      <c r="Z18" s="150"/>
      <c r="AA18" s="150"/>
      <c r="AB18" s="150"/>
      <c r="AC18" s="151"/>
      <c r="AD18" s="151"/>
      <c r="AE18" s="151"/>
      <c r="AF18" s="151"/>
      <c r="AG18" s="151"/>
      <c r="AH18" s="151"/>
      <c r="AI18" s="151"/>
      <c r="AJ18" s="151"/>
    </row>
    <row r="19" spans="1:36" ht="30" customHeight="1">
      <c r="A19" s="456" t="s">
        <v>328</v>
      </c>
      <c r="B19" s="457"/>
      <c r="C19" s="158" t="str">
        <f>IF(データシート!AW4=0,"",データシート!AW4)</f>
        <v/>
      </c>
      <c r="D19" s="458" t="e">
        <f>VLOOKUP(C19,$W$15:$X$19,2,FALSE)</f>
        <v>#N/A</v>
      </c>
      <c r="E19" s="459"/>
      <c r="F19" s="459"/>
      <c r="G19" s="459"/>
      <c r="H19" s="459"/>
      <c r="I19" s="459"/>
      <c r="J19" s="459"/>
      <c r="K19" s="459"/>
      <c r="L19" s="459"/>
      <c r="M19" s="459"/>
      <c r="N19" s="459"/>
      <c r="O19" s="459"/>
      <c r="P19" s="459"/>
      <c r="Q19" s="459"/>
      <c r="R19" s="459"/>
      <c r="S19" s="460"/>
      <c r="T19" s="75"/>
      <c r="U19" s="35"/>
      <c r="W19" s="281">
        <v>5</v>
      </c>
      <c r="X19" s="150" t="s">
        <v>304</v>
      </c>
      <c r="Y19" s="150"/>
      <c r="Z19" s="150"/>
      <c r="AA19" s="150"/>
      <c r="AB19" s="150"/>
      <c r="AC19" s="151"/>
      <c r="AD19" s="151"/>
      <c r="AE19" s="151"/>
      <c r="AF19" s="151"/>
      <c r="AG19" s="151"/>
      <c r="AH19" s="151"/>
      <c r="AI19" s="151"/>
      <c r="AJ19" s="151"/>
    </row>
    <row r="20" spans="1:36" ht="2.25" customHeight="1">
      <c r="A20" s="213"/>
      <c r="B20" s="114"/>
      <c r="C20" s="114"/>
      <c r="D20" s="114"/>
      <c r="E20" s="114"/>
      <c r="F20" s="114"/>
      <c r="G20" s="114"/>
      <c r="H20" s="114"/>
      <c r="I20" s="114"/>
      <c r="J20" s="114"/>
      <c r="K20" s="114"/>
      <c r="L20" s="114"/>
      <c r="M20" s="114"/>
      <c r="N20" s="114"/>
      <c r="O20" s="114"/>
      <c r="P20" s="114"/>
      <c r="Q20" s="114"/>
      <c r="R20" s="114"/>
      <c r="S20" s="49"/>
      <c r="T20" s="71"/>
      <c r="U20" s="26"/>
    </row>
    <row r="21" spans="1:36" ht="20.100000000000001" customHeight="1">
      <c r="A21" s="471" t="s">
        <v>95</v>
      </c>
      <c r="B21" s="473" t="s">
        <v>18</v>
      </c>
      <c r="C21" s="160" t="s">
        <v>96</v>
      </c>
      <c r="D21" s="269">
        <f>データシート!BA3</f>
        <v>0</v>
      </c>
      <c r="E21" s="269"/>
      <c r="F21" s="269"/>
      <c r="G21" s="161"/>
      <c r="H21" s="161"/>
      <c r="I21" s="161"/>
      <c r="J21" s="161"/>
      <c r="K21" s="162"/>
      <c r="L21" s="442" t="s">
        <v>51</v>
      </c>
      <c r="M21" s="443"/>
      <c r="N21" s="442">
        <f>データシート!$AY$3</f>
        <v>0</v>
      </c>
      <c r="O21" s="463"/>
      <c r="P21" s="463"/>
      <c r="Q21" s="463"/>
      <c r="R21" s="463"/>
      <c r="S21" s="163"/>
      <c r="T21" s="77"/>
      <c r="U21" s="37"/>
    </row>
    <row r="22" spans="1:36" ht="20.100000000000001" customHeight="1">
      <c r="A22" s="472"/>
      <c r="B22" s="474"/>
      <c r="C22" s="448">
        <f>データシート!BB3</f>
        <v>0</v>
      </c>
      <c r="D22" s="449"/>
      <c r="E22" s="449"/>
      <c r="F22" s="449"/>
      <c r="G22" s="449"/>
      <c r="H22" s="449"/>
      <c r="I22" s="449"/>
      <c r="J22" s="449"/>
      <c r="K22" s="450"/>
      <c r="L22" s="444"/>
      <c r="M22" s="445"/>
      <c r="N22" s="444"/>
      <c r="O22" s="465"/>
      <c r="P22" s="465"/>
      <c r="Q22" s="465"/>
      <c r="R22" s="465"/>
      <c r="S22" s="164"/>
      <c r="T22" s="77"/>
      <c r="U22" s="37"/>
    </row>
    <row r="23" spans="1:36" ht="39.9" customHeight="1">
      <c r="A23" s="38" t="s">
        <v>97</v>
      </c>
      <c r="B23" s="475"/>
      <c r="C23" s="467" t="s">
        <v>269</v>
      </c>
      <c r="D23" s="468"/>
      <c r="E23" s="468"/>
      <c r="F23" s="469">
        <f>データシート!BC3</f>
        <v>0</v>
      </c>
      <c r="G23" s="469"/>
      <c r="H23" s="469"/>
      <c r="I23" s="469"/>
      <c r="J23" s="469"/>
      <c r="K23" s="470"/>
      <c r="L23" s="446" t="s">
        <v>267</v>
      </c>
      <c r="M23" s="447"/>
      <c r="N23" s="446">
        <f>データシート!$AZ$3</f>
        <v>0</v>
      </c>
      <c r="O23" s="461"/>
      <c r="P23" s="461"/>
      <c r="Q23" s="461"/>
      <c r="R23" s="461"/>
      <c r="S23" s="165"/>
      <c r="T23" s="77"/>
      <c r="U23" s="37"/>
    </row>
    <row r="24" spans="1:36" ht="2.25" customHeight="1">
      <c r="A24" s="414"/>
      <c r="B24" s="415"/>
      <c r="C24" s="415"/>
      <c r="D24" s="415"/>
      <c r="E24" s="415"/>
      <c r="F24" s="415"/>
      <c r="G24" s="415"/>
      <c r="H24" s="415"/>
      <c r="I24" s="415"/>
      <c r="J24" s="415"/>
      <c r="K24" s="415"/>
      <c r="L24" s="415"/>
      <c r="M24" s="415"/>
      <c r="N24" s="415"/>
      <c r="O24" s="415"/>
      <c r="P24" s="415"/>
      <c r="Q24" s="415"/>
      <c r="R24" s="415"/>
      <c r="S24" s="49"/>
      <c r="T24" s="71"/>
      <c r="U24" s="26"/>
    </row>
    <row r="25" spans="1:36" ht="18.75" customHeight="1">
      <c r="A25" s="236" t="s">
        <v>99</v>
      </c>
      <c r="B25" s="166"/>
      <c r="C25" s="235"/>
      <c r="D25" s="166"/>
      <c r="E25" s="167"/>
      <c r="F25" s="41"/>
      <c r="G25" s="41"/>
      <c r="H25" s="42"/>
      <c r="I25" s="42"/>
      <c r="J25" s="41"/>
      <c r="K25" s="41"/>
      <c r="L25" s="237" t="s">
        <v>313</v>
      </c>
      <c r="M25" s="42"/>
      <c r="N25" s="43"/>
      <c r="O25" s="44" t="s">
        <v>100</v>
      </c>
      <c r="P25" s="45"/>
      <c r="Q25" s="46" t="s">
        <v>101</v>
      </c>
      <c r="R25" s="81"/>
      <c r="S25" s="112"/>
      <c r="T25" s="78"/>
      <c r="U25" s="47"/>
      <c r="V25" s="210" t="s">
        <v>102</v>
      </c>
    </row>
    <row r="26" spans="1:36" ht="18.75" customHeight="1">
      <c r="A26" s="173"/>
      <c r="B26" s="167"/>
      <c r="C26" s="167"/>
      <c r="D26" s="167"/>
      <c r="E26" s="167"/>
      <c r="F26" s="41"/>
      <c r="G26" s="41"/>
      <c r="H26" s="42"/>
      <c r="I26" s="42"/>
      <c r="J26" s="41"/>
      <c r="K26" s="41"/>
      <c r="L26" s="42"/>
      <c r="M26" s="42"/>
      <c r="N26" s="43"/>
      <c r="O26" s="44"/>
      <c r="P26" s="214"/>
      <c r="Q26" s="231"/>
      <c r="R26" s="78"/>
      <c r="S26" s="232"/>
      <c r="T26" s="78"/>
      <c r="U26" s="47"/>
      <c r="V26" s="210"/>
    </row>
    <row r="27" spans="1:36" ht="13.2">
      <c r="A27" s="168"/>
      <c r="B27" s="169"/>
      <c r="C27" s="169"/>
      <c r="D27" s="169"/>
      <c r="E27" s="169"/>
      <c r="F27" s="169"/>
      <c r="G27" s="169"/>
      <c r="H27" s="169"/>
      <c r="I27" s="169"/>
      <c r="J27" s="169"/>
      <c r="K27" s="169"/>
      <c r="L27" s="169"/>
      <c r="M27" s="169"/>
      <c r="N27" s="170"/>
      <c r="O27" s="170"/>
      <c r="P27" s="170"/>
      <c r="Q27" s="170"/>
      <c r="R27" s="77"/>
      <c r="S27" s="171"/>
      <c r="T27" s="71"/>
      <c r="U27" s="26"/>
    </row>
    <row r="28" spans="1:36" ht="18" customHeight="1">
      <c r="A28" s="238" t="s">
        <v>314</v>
      </c>
      <c r="B28" s="169"/>
      <c r="C28" s="169"/>
      <c r="D28" s="169"/>
      <c r="E28" s="169"/>
      <c r="F28" s="169"/>
      <c r="G28" s="169"/>
      <c r="H28" s="169"/>
      <c r="I28" s="169"/>
      <c r="J28" s="169"/>
      <c r="K28" s="169"/>
      <c r="L28" s="169"/>
      <c r="M28" s="169"/>
      <c r="N28" s="170"/>
      <c r="O28" s="170"/>
      <c r="P28" s="170"/>
      <c r="Q28" s="170"/>
      <c r="R28" s="77"/>
      <c r="S28" s="171"/>
      <c r="T28" s="71"/>
      <c r="U28" s="26"/>
    </row>
    <row r="29" spans="1:36" ht="18" customHeight="1">
      <c r="A29" s="172"/>
      <c r="B29" s="169"/>
      <c r="C29" s="169"/>
      <c r="D29" s="169"/>
      <c r="E29" s="169"/>
      <c r="F29" s="169"/>
      <c r="G29" s="169"/>
      <c r="H29" s="169"/>
      <c r="I29" s="169"/>
      <c r="J29" s="169"/>
      <c r="K29" s="169"/>
      <c r="L29" s="169"/>
      <c r="M29" s="169"/>
      <c r="N29" s="170"/>
      <c r="O29" s="170"/>
      <c r="P29" s="170"/>
      <c r="Q29" s="170"/>
      <c r="R29" s="77"/>
      <c r="S29" s="171"/>
      <c r="T29" s="71"/>
      <c r="U29" s="26"/>
    </row>
    <row r="30" spans="1:36" ht="18" customHeight="1">
      <c r="A30" s="173"/>
      <c r="B30" s="169"/>
      <c r="C30" s="169"/>
      <c r="D30" s="169"/>
      <c r="E30" s="169"/>
      <c r="F30" s="169"/>
      <c r="G30" s="169"/>
      <c r="H30" s="169"/>
      <c r="I30" s="169"/>
      <c r="J30" s="169"/>
      <c r="K30" s="169"/>
      <c r="L30" s="169"/>
      <c r="M30" s="169"/>
      <c r="N30" s="170"/>
      <c r="O30" s="170"/>
      <c r="P30" s="170"/>
      <c r="Q30" s="170"/>
      <c r="R30" s="77"/>
      <c r="S30" s="171"/>
      <c r="T30" s="71"/>
      <c r="U30" s="26"/>
    </row>
    <row r="31" spans="1:36" ht="18" customHeight="1">
      <c r="A31" s="168"/>
      <c r="B31" s="169"/>
      <c r="C31" s="169"/>
      <c r="D31" s="169"/>
      <c r="E31" s="169"/>
      <c r="F31" s="169"/>
      <c r="G31" s="169"/>
      <c r="H31" s="169"/>
      <c r="I31" s="169"/>
      <c r="J31" s="416"/>
      <c r="K31" s="416"/>
      <c r="L31" s="416"/>
      <c r="M31" s="416"/>
      <c r="N31" s="416"/>
      <c r="O31" s="416"/>
      <c r="P31" s="170"/>
      <c r="Q31" s="170"/>
      <c r="R31" s="77"/>
      <c r="S31" s="171"/>
      <c r="T31" s="71"/>
      <c r="U31" s="26"/>
      <c r="V31" s="210" t="s">
        <v>103</v>
      </c>
    </row>
    <row r="32" spans="1:36" ht="18.75" customHeight="1">
      <c r="A32" s="173"/>
      <c r="B32" s="41"/>
      <c r="C32" s="41"/>
      <c r="D32" s="417" t="s">
        <v>104</v>
      </c>
      <c r="E32" s="417"/>
      <c r="F32" s="417"/>
      <c r="G32" s="417"/>
      <c r="H32" s="417"/>
      <c r="I32" s="211"/>
      <c r="J32" s="418"/>
      <c r="K32" s="418"/>
      <c r="L32" s="418"/>
      <c r="M32" s="418"/>
      <c r="N32" s="418"/>
      <c r="O32" s="418"/>
      <c r="P32" s="419"/>
      <c r="Q32" s="175" t="s">
        <v>105</v>
      </c>
      <c r="R32" s="176"/>
      <c r="S32" s="171"/>
      <c r="T32" s="71"/>
      <c r="U32" s="52"/>
      <c r="V32" s="407" t="s">
        <v>106</v>
      </c>
      <c r="W32" s="408"/>
      <c r="X32" s="408"/>
      <c r="Y32" s="408"/>
    </row>
    <row r="33" spans="1:21" ht="3.75" customHeight="1">
      <c r="A33" s="177"/>
      <c r="B33" s="178"/>
      <c r="C33" s="178"/>
      <c r="D33" s="179"/>
      <c r="E33" s="179"/>
      <c r="F33" s="179"/>
      <c r="G33" s="179"/>
      <c r="H33" s="179"/>
      <c r="I33" s="179"/>
      <c r="J33" s="179"/>
      <c r="K33" s="179"/>
      <c r="L33" s="179"/>
      <c r="M33" s="179"/>
      <c r="N33" s="179"/>
      <c r="O33" s="179"/>
      <c r="P33" s="179"/>
      <c r="Q33" s="179"/>
      <c r="R33" s="77"/>
      <c r="S33" s="171"/>
      <c r="T33" s="71"/>
      <c r="U33" s="26"/>
    </row>
    <row r="34" spans="1:21" ht="12.75" customHeight="1" thickBot="1">
      <c r="A34" s="180"/>
      <c r="B34" s="181"/>
      <c r="C34" s="181"/>
      <c r="D34" s="181"/>
      <c r="E34" s="181"/>
      <c r="F34" s="181"/>
      <c r="G34" s="181"/>
      <c r="H34" s="181"/>
      <c r="I34" s="181"/>
      <c r="J34" s="181"/>
      <c r="K34" s="181"/>
      <c r="L34" s="181"/>
      <c r="M34" s="181"/>
      <c r="N34" s="181"/>
      <c r="O34" s="181"/>
      <c r="P34" s="181"/>
      <c r="Q34" s="181"/>
      <c r="R34" s="181"/>
      <c r="S34" s="182"/>
      <c r="T34" s="79"/>
      <c r="U34" s="16"/>
    </row>
    <row r="36" spans="1:21">
      <c r="A36" s="15" t="s">
        <v>231</v>
      </c>
    </row>
    <row r="37" spans="1:21">
      <c r="A37" s="15" t="s">
        <v>232</v>
      </c>
    </row>
  </sheetData>
  <sheetProtection password="DB73" sheet="1" objects="1" scenarios="1" selectLockedCells="1"/>
  <mergeCells count="62">
    <mergeCell ref="V32:Y32"/>
    <mergeCell ref="L23:M23"/>
    <mergeCell ref="N23:R23"/>
    <mergeCell ref="A24:R24"/>
    <mergeCell ref="J31:O31"/>
    <mergeCell ref="D32:H32"/>
    <mergeCell ref="J32:P32"/>
    <mergeCell ref="A21:A22"/>
    <mergeCell ref="B21:B23"/>
    <mergeCell ref="L21:M22"/>
    <mergeCell ref="N21:R22"/>
    <mergeCell ref="C22:K22"/>
    <mergeCell ref="C23:E23"/>
    <mergeCell ref="F23:K23"/>
    <mergeCell ref="Q16:S17"/>
    <mergeCell ref="A18:B18"/>
    <mergeCell ref="D18:S18"/>
    <mergeCell ref="A19:B19"/>
    <mergeCell ref="D19:S19"/>
    <mergeCell ref="A16:B17"/>
    <mergeCell ref="C16:H17"/>
    <mergeCell ref="I16:I17"/>
    <mergeCell ref="J16:L17"/>
    <mergeCell ref="M16:P17"/>
    <mergeCell ref="A14:B15"/>
    <mergeCell ref="F14:G14"/>
    <mergeCell ref="J14:K14"/>
    <mergeCell ref="N14:O14"/>
    <mergeCell ref="P14:R14"/>
    <mergeCell ref="F15:G15"/>
    <mergeCell ref="J15:K15"/>
    <mergeCell ref="N15:O15"/>
    <mergeCell ref="P15:R15"/>
    <mergeCell ref="A8:B8"/>
    <mergeCell ref="C8:S8"/>
    <mergeCell ref="C9:S9"/>
    <mergeCell ref="C7:S7"/>
    <mergeCell ref="A12:B13"/>
    <mergeCell ref="C12:I12"/>
    <mergeCell ref="J12:S13"/>
    <mergeCell ref="C13:I13"/>
    <mergeCell ref="A10:B11"/>
    <mergeCell ref="C10:I10"/>
    <mergeCell ref="J10:S11"/>
    <mergeCell ref="C11:I11"/>
    <mergeCell ref="B1:P1"/>
    <mergeCell ref="A3:B3"/>
    <mergeCell ref="C3:D3"/>
    <mergeCell ref="E3:G3"/>
    <mergeCell ref="H3:K3"/>
    <mergeCell ref="L3:N3"/>
    <mergeCell ref="A4:R4"/>
    <mergeCell ref="A5:B6"/>
    <mergeCell ref="C5:G5"/>
    <mergeCell ref="H5:K5"/>
    <mergeCell ref="L5:M5"/>
    <mergeCell ref="N5:S5"/>
    <mergeCell ref="C6:F6"/>
    <mergeCell ref="H6:I6"/>
    <mergeCell ref="J6:K6"/>
    <mergeCell ref="L6:M6"/>
    <mergeCell ref="N6:S6"/>
  </mergeCells>
  <phoneticPr fontId="32"/>
  <printOptions horizontalCentered="1" verticalCentered="1"/>
  <pageMargins left="0.39370078740157483" right="0.39370078740157483" top="0.59020397231334776" bottom="0.59020397231334776" header="0.51174154431801144" footer="0.51174154431801144"/>
  <pageSetup paperSize="9" scale="93" orientation="portrait" r:id="rId1"/>
  <headerFooter alignWithMargins="0"/>
  <colBreaks count="1" manualBreakCount="1">
    <brk id="19" max="1048575" man="1"/>
  </col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AJ37"/>
  <sheetViews>
    <sheetView showGridLines="0" view="pageBreakPreview" topLeftCell="A10" zoomScaleSheetLayoutView="100" workbookViewId="0">
      <selection activeCell="U20" sqref="U20"/>
    </sheetView>
  </sheetViews>
  <sheetFormatPr defaultColWidth="8" defaultRowHeight="12"/>
  <cols>
    <col min="1" max="1" width="5.6640625" style="15" customWidth="1"/>
    <col min="2" max="2" width="6.6640625" style="15" customWidth="1"/>
    <col min="3" max="4" width="9.44140625" style="15" customWidth="1"/>
    <col min="5" max="5" width="3.44140625" style="15" customWidth="1"/>
    <col min="6" max="6" width="5" style="15" customWidth="1"/>
    <col min="7" max="7" width="4.44140625" style="15" customWidth="1"/>
    <col min="8" max="8" width="9.44140625" style="15" customWidth="1"/>
    <col min="9" max="9" width="3.44140625" style="15" customWidth="1"/>
    <col min="10" max="10" width="5.6640625" style="15" customWidth="1"/>
    <col min="11" max="11" width="3.88671875" style="15" customWidth="1"/>
    <col min="12" max="12" width="9.44140625" style="15" customWidth="1"/>
    <col min="13" max="13" width="3.44140625" style="15" customWidth="1"/>
    <col min="14" max="14" width="5.6640625" style="15" customWidth="1"/>
    <col min="15" max="15" width="3.88671875" style="15" customWidth="1"/>
    <col min="16" max="17" width="3.44140625" style="15" customWidth="1"/>
    <col min="18" max="18" width="2.44140625" style="15" customWidth="1"/>
    <col min="19" max="19" width="3.44140625" style="15" customWidth="1"/>
    <col min="20" max="21" width="2.44140625" style="15" customWidth="1"/>
    <col min="22" max="22" width="8" style="15"/>
    <col min="23" max="23" width="8" style="159"/>
    <col min="24" max="16384" width="8" style="15"/>
  </cols>
  <sheetData>
    <row r="1" spans="1:36" ht="42" customHeight="1">
      <c r="A1" s="22"/>
      <c r="B1" s="533" t="str">
        <f>データシート!A1&amp;"参加申込書"</f>
        <v>平成27年度　第50回茨城県アンサンブルコンテスト中央地区大会参加申込書</v>
      </c>
      <c r="C1" s="533"/>
      <c r="D1" s="533"/>
      <c r="E1" s="533"/>
      <c r="F1" s="533"/>
      <c r="G1" s="533"/>
      <c r="H1" s="533"/>
      <c r="I1" s="533"/>
      <c r="J1" s="533"/>
      <c r="K1" s="533"/>
      <c r="L1" s="533"/>
      <c r="M1" s="533"/>
      <c r="N1" s="533"/>
      <c r="O1" s="533"/>
      <c r="P1" s="533"/>
      <c r="Q1" s="23"/>
      <c r="R1" s="23"/>
      <c r="S1" s="23"/>
      <c r="T1" s="23"/>
      <c r="U1" s="24"/>
    </row>
    <row r="2" spans="1:36" ht="7.5" customHeight="1" thickBot="1">
      <c r="A2" s="22"/>
      <c r="B2" s="22"/>
      <c r="C2" s="22"/>
      <c r="D2" s="22"/>
      <c r="E2" s="22"/>
      <c r="F2" s="22"/>
      <c r="G2" s="22"/>
      <c r="H2" s="22"/>
      <c r="I2" s="22"/>
      <c r="J2" s="22"/>
      <c r="K2" s="22"/>
      <c r="L2" s="22"/>
      <c r="M2" s="22"/>
      <c r="N2" s="22"/>
      <c r="O2" s="22"/>
      <c r="P2" s="22"/>
      <c r="Q2" s="22"/>
      <c r="R2" s="22"/>
      <c r="S2" s="22"/>
      <c r="T2" s="22"/>
      <c r="U2" s="16"/>
    </row>
    <row r="3" spans="1:36" ht="35.25" customHeight="1">
      <c r="A3" s="534" t="s">
        <v>327</v>
      </c>
      <c r="B3" s="535"/>
      <c r="C3" s="536" t="str">
        <f>データシート!C5</f>
        <v>中央</v>
      </c>
      <c r="D3" s="537"/>
      <c r="E3" s="538" t="s">
        <v>318</v>
      </c>
      <c r="F3" s="539"/>
      <c r="G3" s="540"/>
      <c r="H3" s="541" t="s">
        <v>167</v>
      </c>
      <c r="I3" s="542"/>
      <c r="J3" s="542"/>
      <c r="K3" s="543"/>
      <c r="L3" s="544" t="str">
        <f>データシート!B5</f>
        <v/>
      </c>
      <c r="M3" s="545"/>
      <c r="N3" s="545"/>
      <c r="O3" s="233" t="s">
        <v>81</v>
      </c>
      <c r="P3" s="233"/>
      <c r="Q3" s="233"/>
      <c r="R3" s="233"/>
      <c r="S3" s="234"/>
      <c r="T3" s="70"/>
      <c r="U3" s="25"/>
    </row>
    <row r="4" spans="1:36" ht="2.25" customHeight="1">
      <c r="A4" s="414"/>
      <c r="B4" s="415"/>
      <c r="C4" s="415"/>
      <c r="D4" s="415"/>
      <c r="E4" s="415"/>
      <c r="F4" s="415"/>
      <c r="G4" s="415"/>
      <c r="H4" s="415"/>
      <c r="I4" s="415"/>
      <c r="J4" s="415"/>
      <c r="K4" s="415"/>
      <c r="L4" s="415"/>
      <c r="M4" s="415"/>
      <c r="N4" s="415"/>
      <c r="O4" s="415"/>
      <c r="P4" s="415"/>
      <c r="Q4" s="415"/>
      <c r="R4" s="415"/>
      <c r="S4" s="49"/>
      <c r="T4" s="71"/>
      <c r="U4" s="26"/>
    </row>
    <row r="5" spans="1:36" ht="20.100000000000001" customHeight="1">
      <c r="A5" s="485" t="s">
        <v>10</v>
      </c>
      <c r="B5" s="486"/>
      <c r="C5" s="527" t="str">
        <f>データシート!$E$5</f>
        <v/>
      </c>
      <c r="D5" s="528"/>
      <c r="E5" s="528"/>
      <c r="F5" s="528"/>
      <c r="G5" s="529"/>
      <c r="H5" s="530" t="s">
        <v>82</v>
      </c>
      <c r="I5" s="531"/>
      <c r="J5" s="531"/>
      <c r="K5" s="532"/>
      <c r="L5" s="546" t="s">
        <v>75</v>
      </c>
      <c r="M5" s="532"/>
      <c r="N5" s="547" t="s">
        <v>319</v>
      </c>
      <c r="O5" s="548"/>
      <c r="P5" s="548"/>
      <c r="Q5" s="548"/>
      <c r="R5" s="548"/>
      <c r="S5" s="549"/>
      <c r="T5" s="72"/>
      <c r="U5" s="29"/>
    </row>
    <row r="6" spans="1:36" ht="45" customHeight="1">
      <c r="A6" s="487"/>
      <c r="B6" s="488"/>
      <c r="C6" s="519" t="str">
        <f>データシート!D5</f>
        <v/>
      </c>
      <c r="D6" s="520"/>
      <c r="E6" s="520"/>
      <c r="F6" s="520"/>
      <c r="G6" s="157" t="s">
        <v>287</v>
      </c>
      <c r="H6" s="521" t="str">
        <f>データシート!G5</f>
        <v/>
      </c>
      <c r="I6" s="522"/>
      <c r="J6" s="523" t="str">
        <f>データシート!H5</f>
        <v/>
      </c>
      <c r="K6" s="524"/>
      <c r="L6" s="525" t="str">
        <f>データシート!I5</f>
        <v/>
      </c>
      <c r="M6" s="526"/>
      <c r="N6" s="513" t="str">
        <f>データシート!J5</f>
        <v/>
      </c>
      <c r="O6" s="514"/>
      <c r="P6" s="514"/>
      <c r="Q6" s="514"/>
      <c r="R6" s="514"/>
      <c r="S6" s="515"/>
      <c r="T6" s="71"/>
      <c r="U6" s="26"/>
    </row>
    <row r="7" spans="1:36" ht="20.100000000000001" customHeight="1">
      <c r="A7" s="27"/>
      <c r="B7" s="28"/>
      <c r="C7" s="516" t="str">
        <f>IF(データシート!L5="","",データシート!L5)</f>
        <v/>
      </c>
      <c r="D7" s="517"/>
      <c r="E7" s="517"/>
      <c r="F7" s="517"/>
      <c r="G7" s="517"/>
      <c r="H7" s="517"/>
      <c r="I7" s="517"/>
      <c r="J7" s="517"/>
      <c r="K7" s="517"/>
      <c r="L7" s="517"/>
      <c r="M7" s="517"/>
      <c r="N7" s="517"/>
      <c r="O7" s="517"/>
      <c r="P7" s="517"/>
      <c r="Q7" s="517"/>
      <c r="R7" s="517"/>
      <c r="S7" s="518"/>
      <c r="T7" s="73"/>
      <c r="U7" s="30"/>
    </row>
    <row r="8" spans="1:36" ht="45" customHeight="1">
      <c r="A8" s="505" t="s">
        <v>84</v>
      </c>
      <c r="B8" s="506"/>
      <c r="C8" s="507" t="str">
        <f>IF(データシート!K5="","",データシート!K5)</f>
        <v/>
      </c>
      <c r="D8" s="508"/>
      <c r="E8" s="508"/>
      <c r="F8" s="508"/>
      <c r="G8" s="508"/>
      <c r="H8" s="508"/>
      <c r="I8" s="508"/>
      <c r="J8" s="508"/>
      <c r="K8" s="508"/>
      <c r="L8" s="508"/>
      <c r="M8" s="508"/>
      <c r="N8" s="508"/>
      <c r="O8" s="508"/>
      <c r="P8" s="508"/>
      <c r="Q8" s="508"/>
      <c r="R8" s="508"/>
      <c r="S8" s="509"/>
      <c r="T8" s="215"/>
      <c r="U8" s="31"/>
    </row>
    <row r="9" spans="1:36" ht="20.100000000000001" customHeight="1">
      <c r="A9" s="32"/>
      <c r="B9" s="33"/>
      <c r="C9" s="510" t="str">
        <f>IF(データシート!M5="","",データシート!M5)</f>
        <v/>
      </c>
      <c r="D9" s="511"/>
      <c r="E9" s="511"/>
      <c r="F9" s="511"/>
      <c r="G9" s="511"/>
      <c r="H9" s="511"/>
      <c r="I9" s="511"/>
      <c r="J9" s="511"/>
      <c r="K9" s="511"/>
      <c r="L9" s="511"/>
      <c r="M9" s="511"/>
      <c r="N9" s="511"/>
      <c r="O9" s="511"/>
      <c r="P9" s="511"/>
      <c r="Q9" s="511"/>
      <c r="R9" s="511"/>
      <c r="S9" s="512"/>
      <c r="T9" s="74"/>
      <c r="U9" s="34"/>
    </row>
    <row r="10" spans="1:36" ht="20.100000000000001" customHeight="1">
      <c r="A10" s="485" t="s">
        <v>48</v>
      </c>
      <c r="B10" s="486"/>
      <c r="C10" s="499" t="str">
        <f>IF(データシート!$O$5="","",データシート!$O$5)</f>
        <v/>
      </c>
      <c r="D10" s="500"/>
      <c r="E10" s="500"/>
      <c r="F10" s="500"/>
      <c r="G10" s="500"/>
      <c r="H10" s="500"/>
      <c r="I10" s="501"/>
      <c r="J10" s="492" t="str">
        <f>IF(データシート!$P$5="","",データシート!$P$5)</f>
        <v/>
      </c>
      <c r="K10" s="492"/>
      <c r="L10" s="492"/>
      <c r="M10" s="492"/>
      <c r="N10" s="492"/>
      <c r="O10" s="492"/>
      <c r="P10" s="492"/>
      <c r="Q10" s="492"/>
      <c r="R10" s="492"/>
      <c r="S10" s="493"/>
      <c r="T10" s="74"/>
      <c r="U10" s="34"/>
    </row>
    <row r="11" spans="1:36" ht="24.9" customHeight="1">
      <c r="A11" s="487"/>
      <c r="B11" s="488"/>
      <c r="C11" s="502" t="str">
        <f>データシート!$N$5</f>
        <v/>
      </c>
      <c r="D11" s="503"/>
      <c r="E11" s="503"/>
      <c r="F11" s="503"/>
      <c r="G11" s="503"/>
      <c r="H11" s="503"/>
      <c r="I11" s="504"/>
      <c r="J11" s="494"/>
      <c r="K11" s="494"/>
      <c r="L11" s="494"/>
      <c r="M11" s="494"/>
      <c r="N11" s="494"/>
      <c r="O11" s="494"/>
      <c r="P11" s="494"/>
      <c r="Q11" s="494"/>
      <c r="R11" s="494"/>
      <c r="S11" s="495"/>
      <c r="T11" s="74"/>
      <c r="U11" s="34"/>
    </row>
    <row r="12" spans="1:36" ht="20.100000000000001" customHeight="1">
      <c r="A12" s="485" t="s">
        <v>49</v>
      </c>
      <c r="B12" s="486"/>
      <c r="C12" s="489" t="str">
        <f>IF(データシート!$R$5="","",データシート!$R$5)</f>
        <v/>
      </c>
      <c r="D12" s="490"/>
      <c r="E12" s="490"/>
      <c r="F12" s="490"/>
      <c r="G12" s="490"/>
      <c r="H12" s="490"/>
      <c r="I12" s="491"/>
      <c r="J12" s="492" t="str">
        <f>IF(データシート!$S$5="","",データシート!$S$5)</f>
        <v/>
      </c>
      <c r="K12" s="492"/>
      <c r="L12" s="492"/>
      <c r="M12" s="492"/>
      <c r="N12" s="492"/>
      <c r="O12" s="492"/>
      <c r="P12" s="492"/>
      <c r="Q12" s="492"/>
      <c r="R12" s="492"/>
      <c r="S12" s="493"/>
      <c r="T12" s="74"/>
      <c r="U12" s="34"/>
    </row>
    <row r="13" spans="1:36" ht="24.9" customHeight="1">
      <c r="A13" s="487"/>
      <c r="B13" s="488"/>
      <c r="C13" s="496" t="str">
        <f>IF(データシート!$Q$5="","",データシート!$Q$5)</f>
        <v/>
      </c>
      <c r="D13" s="497"/>
      <c r="E13" s="497"/>
      <c r="F13" s="497"/>
      <c r="G13" s="497"/>
      <c r="H13" s="497"/>
      <c r="I13" s="498"/>
      <c r="J13" s="494"/>
      <c r="K13" s="494"/>
      <c r="L13" s="494"/>
      <c r="M13" s="494"/>
      <c r="N13" s="494"/>
      <c r="O13" s="494"/>
      <c r="P13" s="494"/>
      <c r="Q13" s="494"/>
      <c r="R13" s="494"/>
      <c r="S13" s="495"/>
      <c r="T13" s="74"/>
      <c r="U13" s="34"/>
    </row>
    <row r="14" spans="1:36" ht="30" customHeight="1">
      <c r="A14" s="477" t="s">
        <v>168</v>
      </c>
      <c r="B14" s="478"/>
      <c r="C14" s="212" t="str">
        <f>IF(データシート!U5="","",データシート!U5)</f>
        <v/>
      </c>
      <c r="D14" s="110" t="str">
        <f>IF(データシート!T5="","",データシート!T5)</f>
        <v/>
      </c>
      <c r="E14" s="110" t="str">
        <f>IF(データシート!V5="","",データシート!V5)</f>
        <v/>
      </c>
      <c r="F14" s="481" t="str">
        <f>IF(データシート!X5="","",データシート!X5)</f>
        <v/>
      </c>
      <c r="G14" s="482"/>
      <c r="H14" s="110" t="str">
        <f>IF(データシート!W5="","",データシート!W5)</f>
        <v/>
      </c>
      <c r="I14" s="110" t="str">
        <f>IF(データシート!Y5="","",データシート!Y5)</f>
        <v/>
      </c>
      <c r="J14" s="481" t="str">
        <f>IF(データシート!AA5="","",データシート!AA5)</f>
        <v/>
      </c>
      <c r="K14" s="482"/>
      <c r="L14" s="110" t="str">
        <f>IF(データシート!Z5="","",データシート!Z5)</f>
        <v/>
      </c>
      <c r="M14" s="110" t="str">
        <f>IF(データシート!AB5="","",データシート!AB5)</f>
        <v/>
      </c>
      <c r="N14" s="481" t="str">
        <f>IF(データシート!AD5="","",データシート!AD5)</f>
        <v/>
      </c>
      <c r="O14" s="482"/>
      <c r="P14" s="483" t="str">
        <f>IF(データシート!AC5="","",データシート!AC5)</f>
        <v/>
      </c>
      <c r="Q14" s="483"/>
      <c r="R14" s="484"/>
      <c r="S14" s="111" t="str">
        <f>データシート!AE5</f>
        <v/>
      </c>
      <c r="T14" s="75"/>
      <c r="U14" s="35"/>
    </row>
    <row r="15" spans="1:36" ht="30" customHeight="1">
      <c r="A15" s="479"/>
      <c r="B15" s="480"/>
      <c r="C15" s="212" t="str">
        <f>IF(データシート!AG5="","",データシート!AG5)</f>
        <v/>
      </c>
      <c r="D15" s="110" t="str">
        <f>IF(データシート!AF5="","",データシート!AF5)</f>
        <v/>
      </c>
      <c r="E15" s="149" t="str">
        <f>IF(データシート!AH5="","",データシート!AH5)</f>
        <v/>
      </c>
      <c r="F15" s="481" t="str">
        <f>IF(データシート!AJ5="","",データシート!AJ5)</f>
        <v/>
      </c>
      <c r="G15" s="482"/>
      <c r="H15" s="110" t="str">
        <f>IF(データシート!AI5="","",データシート!AI5)</f>
        <v/>
      </c>
      <c r="I15" s="149" t="str">
        <f>IF(データシート!AK5="","",データシート!AK5)</f>
        <v/>
      </c>
      <c r="J15" s="481" t="str">
        <f>IF(データシート!AM5="","",データシート!AM5)</f>
        <v/>
      </c>
      <c r="K15" s="482"/>
      <c r="L15" s="110" t="str">
        <f>IF(データシート!AL5="","",データシート!AL5)</f>
        <v/>
      </c>
      <c r="M15" s="149" t="str">
        <f>IF(データシート!AN5="","",データシート!AN5)</f>
        <v/>
      </c>
      <c r="N15" s="481" t="str">
        <f>IF(データシート!AP5="","",データシート!AP5)</f>
        <v/>
      </c>
      <c r="O15" s="482"/>
      <c r="P15" s="483" t="str">
        <f>IF(データシート!AO5="","",データシート!AO5)</f>
        <v/>
      </c>
      <c r="Q15" s="483"/>
      <c r="R15" s="484"/>
      <c r="S15" s="111" t="str">
        <f>IF(データシート!AQ5="","",データシート!AQ5)</f>
        <v/>
      </c>
      <c r="T15" s="75"/>
      <c r="U15" s="35"/>
      <c r="W15" s="281">
        <v>1</v>
      </c>
      <c r="X15" s="150" t="s">
        <v>299</v>
      </c>
    </row>
    <row r="16" spans="1:36" ht="30" customHeight="1">
      <c r="A16" s="420" t="s">
        <v>242</v>
      </c>
      <c r="B16" s="421"/>
      <c r="C16" s="550" t="str">
        <f>IF(データシート!AR5="","",データシート!AR5)</f>
        <v/>
      </c>
      <c r="D16" s="551"/>
      <c r="E16" s="551"/>
      <c r="F16" s="551"/>
      <c r="G16" s="551"/>
      <c r="H16" s="552"/>
      <c r="I16" s="430">
        <f>IF(データシート!AS5="","",データシート!AS5)</f>
        <v>0</v>
      </c>
      <c r="J16" s="432" t="s">
        <v>226</v>
      </c>
      <c r="K16" s="433"/>
      <c r="L16" s="434"/>
      <c r="M16" s="438" t="str">
        <f>IF(データシート!AT5=0,"",データシート!AT5)</f>
        <v/>
      </c>
      <c r="N16" s="439"/>
      <c r="O16" s="439"/>
      <c r="P16" s="439"/>
      <c r="Q16" s="409" t="s">
        <v>228</v>
      </c>
      <c r="R16" s="410"/>
      <c r="S16" s="411"/>
      <c r="T16" s="75"/>
      <c r="U16" s="35"/>
      <c r="W16" s="281">
        <v>2</v>
      </c>
      <c r="X16" s="150" t="s">
        <v>301</v>
      </c>
      <c r="Y16" s="150"/>
      <c r="Z16" s="150"/>
      <c r="AA16" s="150"/>
      <c r="AB16" s="150"/>
      <c r="AC16" s="151"/>
      <c r="AD16" s="151"/>
      <c r="AE16" s="151"/>
      <c r="AF16" s="151"/>
      <c r="AG16" s="151"/>
      <c r="AH16" s="151"/>
      <c r="AI16" s="151"/>
      <c r="AJ16" s="151"/>
    </row>
    <row r="17" spans="1:36" ht="30" customHeight="1">
      <c r="A17" s="422"/>
      <c r="B17" s="423"/>
      <c r="C17" s="553"/>
      <c r="D17" s="554"/>
      <c r="E17" s="554"/>
      <c r="F17" s="554"/>
      <c r="G17" s="554"/>
      <c r="H17" s="555"/>
      <c r="I17" s="431"/>
      <c r="J17" s="435"/>
      <c r="K17" s="436"/>
      <c r="L17" s="437"/>
      <c r="M17" s="440"/>
      <c r="N17" s="441"/>
      <c r="O17" s="441"/>
      <c r="P17" s="441"/>
      <c r="Q17" s="412"/>
      <c r="R17" s="412"/>
      <c r="S17" s="413"/>
      <c r="T17" s="75"/>
      <c r="U17" s="35"/>
      <c r="W17" s="281">
        <v>3</v>
      </c>
      <c r="X17" s="150" t="s">
        <v>306</v>
      </c>
      <c r="Y17" s="150"/>
      <c r="Z17" s="150"/>
      <c r="AA17" s="150"/>
      <c r="AB17" s="150"/>
      <c r="AC17" s="151"/>
      <c r="AD17" s="151"/>
      <c r="AE17" s="151"/>
      <c r="AF17" s="151"/>
      <c r="AG17" s="151"/>
      <c r="AH17" s="151"/>
      <c r="AI17" s="151"/>
      <c r="AJ17" s="151"/>
    </row>
    <row r="18" spans="1:36" ht="30" customHeight="1">
      <c r="A18" s="451" t="s">
        <v>217</v>
      </c>
      <c r="B18" s="452"/>
      <c r="C18" s="158" t="str">
        <f>IF(データシート!AV5=0,"",データシート!AV5)</f>
        <v/>
      </c>
      <c r="D18" s="453" t="str">
        <f>IF(データシート!AU5=0,"",データシート!AU5)</f>
        <v/>
      </c>
      <c r="E18" s="454"/>
      <c r="F18" s="454"/>
      <c r="G18" s="454"/>
      <c r="H18" s="454"/>
      <c r="I18" s="454"/>
      <c r="J18" s="454"/>
      <c r="K18" s="454"/>
      <c r="L18" s="454"/>
      <c r="M18" s="454"/>
      <c r="N18" s="454"/>
      <c r="O18" s="454"/>
      <c r="P18" s="454"/>
      <c r="Q18" s="454"/>
      <c r="R18" s="454"/>
      <c r="S18" s="455"/>
      <c r="T18" s="75"/>
      <c r="U18" s="35"/>
      <c r="W18" s="281">
        <v>4</v>
      </c>
      <c r="X18" s="150" t="s">
        <v>308</v>
      </c>
      <c r="Y18" s="150"/>
      <c r="Z18" s="150"/>
      <c r="AA18" s="150"/>
      <c r="AB18" s="150"/>
      <c r="AC18" s="151"/>
      <c r="AD18" s="151"/>
      <c r="AE18" s="151"/>
      <c r="AF18" s="151"/>
      <c r="AG18" s="151"/>
      <c r="AH18" s="151"/>
      <c r="AI18" s="151"/>
      <c r="AJ18" s="151"/>
    </row>
    <row r="19" spans="1:36" ht="30" customHeight="1">
      <c r="A19" s="456" t="s">
        <v>328</v>
      </c>
      <c r="B19" s="457"/>
      <c r="C19" s="158" t="str">
        <f>IF(データシート!AW5=0,"",データシート!AW5)</f>
        <v/>
      </c>
      <c r="D19" s="556" t="e">
        <f>VLOOKUP(C19,$W$15:$X$19,2,FALSE)</f>
        <v>#N/A</v>
      </c>
      <c r="E19" s="557"/>
      <c r="F19" s="557"/>
      <c r="G19" s="557"/>
      <c r="H19" s="557"/>
      <c r="I19" s="557"/>
      <c r="J19" s="557"/>
      <c r="K19" s="557"/>
      <c r="L19" s="557"/>
      <c r="M19" s="557"/>
      <c r="N19" s="557"/>
      <c r="O19" s="557"/>
      <c r="P19" s="557"/>
      <c r="Q19" s="557"/>
      <c r="R19" s="557"/>
      <c r="S19" s="558"/>
      <c r="T19" s="75"/>
      <c r="U19" s="35"/>
      <c r="W19" s="281">
        <v>5</v>
      </c>
      <c r="X19" s="150" t="s">
        <v>304</v>
      </c>
      <c r="Y19" s="150"/>
      <c r="Z19" s="150"/>
      <c r="AA19" s="150"/>
      <c r="AB19" s="150"/>
      <c r="AC19" s="151"/>
      <c r="AD19" s="151"/>
      <c r="AE19" s="151"/>
      <c r="AF19" s="151"/>
      <c r="AG19" s="151"/>
      <c r="AH19" s="151"/>
      <c r="AI19" s="151"/>
      <c r="AJ19" s="151"/>
    </row>
    <row r="20" spans="1:36" ht="2.25" customHeight="1">
      <c r="A20" s="213"/>
      <c r="B20" s="114"/>
      <c r="C20" s="114"/>
      <c r="D20" s="114"/>
      <c r="E20" s="114"/>
      <c r="F20" s="114"/>
      <c r="G20" s="114"/>
      <c r="H20" s="114"/>
      <c r="I20" s="114"/>
      <c r="J20" s="114"/>
      <c r="K20" s="114"/>
      <c r="L20" s="114"/>
      <c r="M20" s="114"/>
      <c r="N20" s="114"/>
      <c r="O20" s="114"/>
      <c r="P20" s="114"/>
      <c r="Q20" s="114"/>
      <c r="R20" s="114"/>
      <c r="S20" s="49"/>
      <c r="T20" s="71"/>
      <c r="U20" s="26"/>
    </row>
    <row r="21" spans="1:36" ht="20.100000000000001" customHeight="1">
      <c r="A21" s="471" t="s">
        <v>95</v>
      </c>
      <c r="B21" s="473" t="s">
        <v>18</v>
      </c>
      <c r="C21" s="160" t="s">
        <v>96</v>
      </c>
      <c r="D21" s="269">
        <f>データシート!BA3</f>
        <v>0</v>
      </c>
      <c r="E21" s="269"/>
      <c r="F21" s="269"/>
      <c r="G21" s="161"/>
      <c r="H21" s="161"/>
      <c r="I21" s="161"/>
      <c r="J21" s="161"/>
      <c r="K21" s="162"/>
      <c r="L21" s="442" t="s">
        <v>51</v>
      </c>
      <c r="M21" s="443"/>
      <c r="N21" s="442">
        <f>データシート!$AY$3</f>
        <v>0</v>
      </c>
      <c r="O21" s="463"/>
      <c r="P21" s="463"/>
      <c r="Q21" s="463"/>
      <c r="R21" s="463"/>
      <c r="S21" s="163"/>
      <c r="T21" s="77"/>
      <c r="U21" s="37"/>
    </row>
    <row r="22" spans="1:36" ht="20.100000000000001" customHeight="1">
      <c r="A22" s="472"/>
      <c r="B22" s="474"/>
      <c r="C22" s="448">
        <f>データシート!BB3</f>
        <v>0</v>
      </c>
      <c r="D22" s="449"/>
      <c r="E22" s="449"/>
      <c r="F22" s="449"/>
      <c r="G22" s="449"/>
      <c r="H22" s="449"/>
      <c r="I22" s="449"/>
      <c r="J22" s="449"/>
      <c r="K22" s="450"/>
      <c r="L22" s="444"/>
      <c r="M22" s="445"/>
      <c r="N22" s="444"/>
      <c r="O22" s="465"/>
      <c r="P22" s="465"/>
      <c r="Q22" s="465"/>
      <c r="R22" s="465"/>
      <c r="S22" s="164"/>
      <c r="T22" s="77"/>
      <c r="U22" s="37"/>
    </row>
    <row r="23" spans="1:36" ht="39.9" customHeight="1">
      <c r="A23" s="38" t="s">
        <v>97</v>
      </c>
      <c r="B23" s="475"/>
      <c r="C23" s="467" t="s">
        <v>269</v>
      </c>
      <c r="D23" s="468"/>
      <c r="E23" s="468"/>
      <c r="F23" s="469">
        <f>データシート!BC3</f>
        <v>0</v>
      </c>
      <c r="G23" s="469"/>
      <c r="H23" s="469"/>
      <c r="I23" s="469"/>
      <c r="J23" s="469"/>
      <c r="K23" s="470"/>
      <c r="L23" s="446" t="s">
        <v>267</v>
      </c>
      <c r="M23" s="447"/>
      <c r="N23" s="446">
        <f>データシート!$AZ$3</f>
        <v>0</v>
      </c>
      <c r="O23" s="461"/>
      <c r="P23" s="461"/>
      <c r="Q23" s="461"/>
      <c r="R23" s="461"/>
      <c r="S23" s="165"/>
      <c r="T23" s="77"/>
      <c r="U23" s="37"/>
    </row>
    <row r="24" spans="1:36" ht="2.25" customHeight="1">
      <c r="A24" s="414"/>
      <c r="B24" s="415"/>
      <c r="C24" s="415"/>
      <c r="D24" s="415"/>
      <c r="E24" s="415"/>
      <c r="F24" s="415"/>
      <c r="G24" s="415"/>
      <c r="H24" s="415"/>
      <c r="I24" s="415"/>
      <c r="J24" s="415"/>
      <c r="K24" s="415"/>
      <c r="L24" s="415"/>
      <c r="M24" s="415"/>
      <c r="N24" s="415"/>
      <c r="O24" s="415"/>
      <c r="P24" s="415"/>
      <c r="Q24" s="415"/>
      <c r="R24" s="415"/>
      <c r="S24" s="49"/>
      <c r="T24" s="71"/>
      <c r="U24" s="26"/>
    </row>
    <row r="25" spans="1:36" ht="18.75" customHeight="1">
      <c r="A25" s="236" t="s">
        <v>99</v>
      </c>
      <c r="B25" s="166"/>
      <c r="C25" s="235"/>
      <c r="D25" s="166"/>
      <c r="E25" s="167"/>
      <c r="F25" s="41"/>
      <c r="G25" s="41"/>
      <c r="H25" s="42"/>
      <c r="I25" s="42"/>
      <c r="J25" s="41"/>
      <c r="K25" s="41"/>
      <c r="L25" s="237" t="s">
        <v>313</v>
      </c>
      <c r="M25" s="42"/>
      <c r="N25" s="43"/>
      <c r="O25" s="44" t="s">
        <v>100</v>
      </c>
      <c r="P25" s="45"/>
      <c r="Q25" s="46" t="s">
        <v>101</v>
      </c>
      <c r="R25" s="81"/>
      <c r="S25" s="112"/>
      <c r="T25" s="78"/>
      <c r="U25" s="47"/>
      <c r="V25" s="210" t="s">
        <v>102</v>
      </c>
    </row>
    <row r="26" spans="1:36" ht="18.75" customHeight="1">
      <c r="A26" s="173"/>
      <c r="B26" s="167"/>
      <c r="C26" s="167"/>
      <c r="D26" s="167"/>
      <c r="E26" s="167"/>
      <c r="F26" s="41"/>
      <c r="G26" s="41"/>
      <c r="H26" s="42"/>
      <c r="I26" s="42"/>
      <c r="J26" s="41"/>
      <c r="K26" s="41"/>
      <c r="L26" s="42"/>
      <c r="M26" s="42"/>
      <c r="N26" s="43"/>
      <c r="O26" s="44"/>
      <c r="P26" s="214"/>
      <c r="Q26" s="231"/>
      <c r="R26" s="78"/>
      <c r="S26" s="232"/>
      <c r="T26" s="78"/>
      <c r="U26" s="47"/>
      <c r="V26" s="210"/>
    </row>
    <row r="27" spans="1:36" ht="13.2">
      <c r="A27" s="168"/>
      <c r="B27" s="169"/>
      <c r="C27" s="169"/>
      <c r="D27" s="169"/>
      <c r="E27" s="169"/>
      <c r="F27" s="169"/>
      <c r="G27" s="169"/>
      <c r="H27" s="169"/>
      <c r="I27" s="169"/>
      <c r="J27" s="169"/>
      <c r="K27" s="169"/>
      <c r="L27" s="169"/>
      <c r="M27" s="169"/>
      <c r="N27" s="170"/>
      <c r="O27" s="170"/>
      <c r="P27" s="170"/>
      <c r="Q27" s="170"/>
      <c r="R27" s="77"/>
      <c r="S27" s="171"/>
      <c r="T27" s="71"/>
      <c r="U27" s="26"/>
    </row>
    <row r="28" spans="1:36" ht="18" customHeight="1">
      <c r="A28" s="238" t="s">
        <v>314</v>
      </c>
      <c r="B28" s="169"/>
      <c r="C28" s="169"/>
      <c r="D28" s="169"/>
      <c r="E28" s="169"/>
      <c r="F28" s="169"/>
      <c r="G28" s="169"/>
      <c r="H28" s="169"/>
      <c r="I28" s="169"/>
      <c r="J28" s="169"/>
      <c r="K28" s="169"/>
      <c r="L28" s="169"/>
      <c r="M28" s="169"/>
      <c r="N28" s="170"/>
      <c r="O28" s="170"/>
      <c r="P28" s="170"/>
      <c r="Q28" s="170"/>
      <c r="R28" s="77"/>
      <c r="S28" s="171"/>
      <c r="T28" s="71"/>
      <c r="U28" s="26"/>
    </row>
    <row r="29" spans="1:36" ht="18" customHeight="1">
      <c r="A29" s="172"/>
      <c r="B29" s="169"/>
      <c r="C29" s="169"/>
      <c r="D29" s="169"/>
      <c r="E29" s="169"/>
      <c r="F29" s="169"/>
      <c r="G29" s="169"/>
      <c r="H29" s="169"/>
      <c r="I29" s="169"/>
      <c r="J29" s="169"/>
      <c r="K29" s="169"/>
      <c r="L29" s="169"/>
      <c r="M29" s="169"/>
      <c r="N29" s="170"/>
      <c r="O29" s="170"/>
      <c r="P29" s="170"/>
      <c r="Q29" s="170"/>
      <c r="R29" s="77"/>
      <c r="S29" s="171"/>
      <c r="T29" s="71"/>
      <c r="U29" s="26"/>
    </row>
    <row r="30" spans="1:36" ht="18" customHeight="1">
      <c r="A30" s="173"/>
      <c r="B30" s="169"/>
      <c r="C30" s="169"/>
      <c r="D30" s="169"/>
      <c r="E30" s="169"/>
      <c r="F30" s="169"/>
      <c r="G30" s="169"/>
      <c r="H30" s="169"/>
      <c r="I30" s="169"/>
      <c r="J30" s="169"/>
      <c r="K30" s="169"/>
      <c r="L30" s="169"/>
      <c r="M30" s="169"/>
      <c r="N30" s="170"/>
      <c r="O30" s="170"/>
      <c r="P30" s="170"/>
      <c r="Q30" s="170"/>
      <c r="R30" s="77"/>
      <c r="S30" s="171"/>
      <c r="T30" s="71"/>
      <c r="U30" s="26"/>
    </row>
    <row r="31" spans="1:36" ht="18" customHeight="1">
      <c r="A31" s="168"/>
      <c r="B31" s="169"/>
      <c r="C31" s="169"/>
      <c r="D31" s="169"/>
      <c r="E31" s="169"/>
      <c r="F31" s="169"/>
      <c r="G31" s="169"/>
      <c r="H31" s="169"/>
      <c r="I31" s="169"/>
      <c r="J31" s="416"/>
      <c r="K31" s="416"/>
      <c r="L31" s="416"/>
      <c r="M31" s="416"/>
      <c r="N31" s="416"/>
      <c r="O31" s="416"/>
      <c r="P31" s="170"/>
      <c r="Q31" s="170"/>
      <c r="R31" s="77"/>
      <c r="S31" s="171"/>
      <c r="T31" s="71"/>
      <c r="U31" s="26"/>
      <c r="V31" s="210" t="s">
        <v>103</v>
      </c>
    </row>
    <row r="32" spans="1:36" ht="18.75" customHeight="1">
      <c r="A32" s="173"/>
      <c r="B32" s="41"/>
      <c r="C32" s="41"/>
      <c r="D32" s="417" t="s">
        <v>104</v>
      </c>
      <c r="E32" s="417"/>
      <c r="F32" s="417"/>
      <c r="G32" s="417"/>
      <c r="H32" s="417"/>
      <c r="I32" s="211"/>
      <c r="J32" s="418"/>
      <c r="K32" s="418"/>
      <c r="L32" s="418"/>
      <c r="M32" s="418"/>
      <c r="N32" s="418"/>
      <c r="O32" s="418"/>
      <c r="P32" s="419"/>
      <c r="Q32" s="175" t="s">
        <v>105</v>
      </c>
      <c r="R32" s="176"/>
      <c r="S32" s="171"/>
      <c r="T32" s="71"/>
      <c r="U32" s="52"/>
      <c r="V32" s="407" t="s">
        <v>106</v>
      </c>
      <c r="W32" s="408"/>
      <c r="X32" s="408"/>
      <c r="Y32" s="408"/>
    </row>
    <row r="33" spans="1:21" ht="3.75" customHeight="1">
      <c r="A33" s="177"/>
      <c r="B33" s="178"/>
      <c r="C33" s="178"/>
      <c r="D33" s="179"/>
      <c r="E33" s="179"/>
      <c r="F33" s="179"/>
      <c r="G33" s="179"/>
      <c r="H33" s="179"/>
      <c r="I33" s="179"/>
      <c r="J33" s="179"/>
      <c r="K33" s="179"/>
      <c r="L33" s="179"/>
      <c r="M33" s="179"/>
      <c r="N33" s="179"/>
      <c r="O33" s="179"/>
      <c r="P33" s="179"/>
      <c r="Q33" s="179"/>
      <c r="R33" s="77"/>
      <c r="S33" s="171"/>
      <c r="T33" s="71"/>
      <c r="U33" s="26"/>
    </row>
    <row r="34" spans="1:21" ht="12.75" customHeight="1" thickBot="1">
      <c r="A34" s="180"/>
      <c r="B34" s="181"/>
      <c r="C34" s="181"/>
      <c r="D34" s="181"/>
      <c r="E34" s="181"/>
      <c r="F34" s="181"/>
      <c r="G34" s="181"/>
      <c r="H34" s="181"/>
      <c r="I34" s="181"/>
      <c r="J34" s="181"/>
      <c r="K34" s="181"/>
      <c r="L34" s="181"/>
      <c r="M34" s="181"/>
      <c r="N34" s="181"/>
      <c r="O34" s="181"/>
      <c r="P34" s="181"/>
      <c r="Q34" s="181"/>
      <c r="R34" s="181"/>
      <c r="S34" s="182"/>
      <c r="T34" s="79"/>
      <c r="U34" s="16"/>
    </row>
    <row r="36" spans="1:21">
      <c r="A36" s="15" t="s">
        <v>231</v>
      </c>
    </row>
    <row r="37" spans="1:21">
      <c r="A37" s="15" t="s">
        <v>232</v>
      </c>
    </row>
  </sheetData>
  <sheetProtection password="DB73" sheet="1" objects="1" scenarios="1" selectLockedCells="1"/>
  <mergeCells count="62">
    <mergeCell ref="V32:Y32"/>
    <mergeCell ref="L23:M23"/>
    <mergeCell ref="N23:R23"/>
    <mergeCell ref="A24:R24"/>
    <mergeCell ref="J31:O31"/>
    <mergeCell ref="D32:H32"/>
    <mergeCell ref="J32:P32"/>
    <mergeCell ref="A21:A22"/>
    <mergeCell ref="B21:B23"/>
    <mergeCell ref="L21:M22"/>
    <mergeCell ref="N21:R22"/>
    <mergeCell ref="C22:K22"/>
    <mergeCell ref="C23:E23"/>
    <mergeCell ref="F23:K23"/>
    <mergeCell ref="Q16:S17"/>
    <mergeCell ref="A18:B18"/>
    <mergeCell ref="D18:S18"/>
    <mergeCell ref="A19:B19"/>
    <mergeCell ref="D19:S19"/>
    <mergeCell ref="A16:B17"/>
    <mergeCell ref="C16:H17"/>
    <mergeCell ref="I16:I17"/>
    <mergeCell ref="J16:L17"/>
    <mergeCell ref="M16:P17"/>
    <mergeCell ref="A14:B15"/>
    <mergeCell ref="F14:G14"/>
    <mergeCell ref="J14:K14"/>
    <mergeCell ref="N14:O14"/>
    <mergeCell ref="P14:R14"/>
    <mergeCell ref="F15:G15"/>
    <mergeCell ref="J15:K15"/>
    <mergeCell ref="N15:O15"/>
    <mergeCell ref="P15:R15"/>
    <mergeCell ref="A8:B8"/>
    <mergeCell ref="C8:S8"/>
    <mergeCell ref="C9:S9"/>
    <mergeCell ref="C7:S7"/>
    <mergeCell ref="A12:B13"/>
    <mergeCell ref="C12:I12"/>
    <mergeCell ref="J12:S13"/>
    <mergeCell ref="C13:I13"/>
    <mergeCell ref="A10:B11"/>
    <mergeCell ref="C10:I10"/>
    <mergeCell ref="J10:S11"/>
    <mergeCell ref="C11:I11"/>
    <mergeCell ref="B1:P1"/>
    <mergeCell ref="A3:B3"/>
    <mergeCell ref="C3:D3"/>
    <mergeCell ref="E3:G3"/>
    <mergeCell ref="H3:K3"/>
    <mergeCell ref="L3:N3"/>
    <mergeCell ref="A4:R4"/>
    <mergeCell ref="A5:B6"/>
    <mergeCell ref="C5:G5"/>
    <mergeCell ref="H5:K5"/>
    <mergeCell ref="L5:M5"/>
    <mergeCell ref="N5:S5"/>
    <mergeCell ref="C6:F6"/>
    <mergeCell ref="H6:I6"/>
    <mergeCell ref="J6:K6"/>
    <mergeCell ref="L6:M6"/>
    <mergeCell ref="N6:S6"/>
  </mergeCells>
  <phoneticPr fontId="32"/>
  <printOptions horizontalCentered="1" verticalCentered="1"/>
  <pageMargins left="0.39370078740157483" right="0.39370078740157483" top="0.59020397231334776" bottom="0.59020397231334776" header="0.51174154431801144" footer="0.51174154431801144"/>
  <pageSetup paperSize="9" scale="93" orientation="portrait" r:id="rId1"/>
  <headerFooter alignWithMargins="0"/>
  <colBreaks count="1" manualBreakCount="1">
    <brk id="19" max="1048575" man="1"/>
  </colBreak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70C0"/>
  </sheetPr>
  <dimension ref="A1:AJ37"/>
  <sheetViews>
    <sheetView showGridLines="0" view="pageBreakPreview" topLeftCell="A22" zoomScaleSheetLayoutView="100" workbookViewId="0">
      <selection activeCell="U32" sqref="U32"/>
    </sheetView>
  </sheetViews>
  <sheetFormatPr defaultColWidth="8" defaultRowHeight="12"/>
  <cols>
    <col min="1" max="1" width="5.6640625" style="15" customWidth="1"/>
    <col min="2" max="2" width="6.6640625" style="15" customWidth="1"/>
    <col min="3" max="4" width="9.44140625" style="15" customWidth="1"/>
    <col min="5" max="5" width="3.44140625" style="15" customWidth="1"/>
    <col min="6" max="6" width="5" style="15" customWidth="1"/>
    <col min="7" max="7" width="4.44140625" style="15" customWidth="1"/>
    <col min="8" max="8" width="9.44140625" style="15" customWidth="1"/>
    <col min="9" max="9" width="3.44140625" style="15" customWidth="1"/>
    <col min="10" max="10" width="5.6640625" style="15" customWidth="1"/>
    <col min="11" max="11" width="3.88671875" style="15" customWidth="1"/>
    <col min="12" max="12" width="9.44140625" style="15" customWidth="1"/>
    <col min="13" max="13" width="3.44140625" style="15" customWidth="1"/>
    <col min="14" max="14" width="5.6640625" style="15" customWidth="1"/>
    <col min="15" max="15" width="3.88671875" style="15" customWidth="1"/>
    <col min="16" max="17" width="3.44140625" style="15" customWidth="1"/>
    <col min="18" max="18" width="2.44140625" style="15" customWidth="1"/>
    <col min="19" max="19" width="3.44140625" style="15" customWidth="1"/>
    <col min="20" max="21" width="2.44140625" style="15" customWidth="1"/>
    <col min="22" max="22" width="8" style="15"/>
    <col min="23" max="23" width="8" style="159"/>
    <col min="24" max="16384" width="8" style="15"/>
  </cols>
  <sheetData>
    <row r="1" spans="1:36" ht="42" customHeight="1">
      <c r="A1" s="22"/>
      <c r="B1" s="533" t="str">
        <f>データシート!A1&amp;"参加申込書"</f>
        <v>平成27年度　第50回茨城県アンサンブルコンテスト中央地区大会参加申込書</v>
      </c>
      <c r="C1" s="533"/>
      <c r="D1" s="533"/>
      <c r="E1" s="533"/>
      <c r="F1" s="533"/>
      <c r="G1" s="533"/>
      <c r="H1" s="533"/>
      <c r="I1" s="533"/>
      <c r="J1" s="533"/>
      <c r="K1" s="533"/>
      <c r="L1" s="533"/>
      <c r="M1" s="533"/>
      <c r="N1" s="533"/>
      <c r="O1" s="533"/>
      <c r="P1" s="533"/>
      <c r="Q1" s="23"/>
      <c r="R1" s="23"/>
      <c r="S1" s="23"/>
      <c r="T1" s="23"/>
      <c r="U1" s="24"/>
    </row>
    <row r="2" spans="1:36" ht="7.5" customHeight="1" thickBot="1">
      <c r="A2" s="22"/>
      <c r="B2" s="22"/>
      <c r="C2" s="22"/>
      <c r="D2" s="22"/>
      <c r="E2" s="22"/>
      <c r="F2" s="22"/>
      <c r="G2" s="22"/>
      <c r="H2" s="22"/>
      <c r="I2" s="22"/>
      <c r="J2" s="22"/>
      <c r="K2" s="22"/>
      <c r="L2" s="22"/>
      <c r="M2" s="22"/>
      <c r="N2" s="22"/>
      <c r="O2" s="22"/>
      <c r="P2" s="22"/>
      <c r="Q2" s="22"/>
      <c r="R2" s="22"/>
      <c r="S2" s="22"/>
      <c r="T2" s="22"/>
      <c r="U2" s="16"/>
    </row>
    <row r="3" spans="1:36" ht="35.25" customHeight="1">
      <c r="A3" s="534" t="s">
        <v>327</v>
      </c>
      <c r="B3" s="535"/>
      <c r="C3" s="536" t="str">
        <f>'(例）データシート'!C3</f>
        <v>中央</v>
      </c>
      <c r="D3" s="537"/>
      <c r="E3" s="538" t="s">
        <v>329</v>
      </c>
      <c r="F3" s="539"/>
      <c r="G3" s="540"/>
      <c r="H3" s="541" t="s">
        <v>167</v>
      </c>
      <c r="I3" s="542"/>
      <c r="J3" s="542"/>
      <c r="K3" s="543"/>
      <c r="L3" s="544" t="str">
        <f>'(例）データシート'!B3</f>
        <v>中学校</v>
      </c>
      <c r="M3" s="545"/>
      <c r="N3" s="545"/>
      <c r="O3" s="233" t="s">
        <v>81</v>
      </c>
      <c r="P3" s="233"/>
      <c r="Q3" s="233"/>
      <c r="R3" s="233"/>
      <c r="S3" s="234"/>
      <c r="T3" s="70"/>
      <c r="U3" s="25"/>
    </row>
    <row r="4" spans="1:36" ht="2.25" customHeight="1">
      <c r="A4" s="414"/>
      <c r="B4" s="415"/>
      <c r="C4" s="415"/>
      <c r="D4" s="415"/>
      <c r="E4" s="415"/>
      <c r="F4" s="415"/>
      <c r="G4" s="415"/>
      <c r="H4" s="415"/>
      <c r="I4" s="415"/>
      <c r="J4" s="415"/>
      <c r="K4" s="415"/>
      <c r="L4" s="415"/>
      <c r="M4" s="415"/>
      <c r="N4" s="415"/>
      <c r="O4" s="415"/>
      <c r="P4" s="415"/>
      <c r="Q4" s="415"/>
      <c r="R4" s="415"/>
      <c r="S4" s="49"/>
      <c r="T4" s="71"/>
      <c r="U4" s="26"/>
    </row>
    <row r="5" spans="1:36" ht="20.100000000000001" customHeight="1">
      <c r="A5" s="485" t="s">
        <v>10</v>
      </c>
      <c r="B5" s="486"/>
      <c r="C5" s="527" t="str">
        <f>'(例）データシート'!$E$3</f>
        <v>みとしりつあんこんちゅうがっこう</v>
      </c>
      <c r="D5" s="528"/>
      <c r="E5" s="528"/>
      <c r="F5" s="528"/>
      <c r="G5" s="529"/>
      <c r="H5" s="530" t="s">
        <v>82</v>
      </c>
      <c r="I5" s="531"/>
      <c r="J5" s="531"/>
      <c r="K5" s="532"/>
      <c r="L5" s="546" t="s">
        <v>75</v>
      </c>
      <c r="M5" s="532"/>
      <c r="N5" s="547" t="s">
        <v>319</v>
      </c>
      <c r="O5" s="548"/>
      <c r="P5" s="548"/>
      <c r="Q5" s="548"/>
      <c r="R5" s="548"/>
      <c r="S5" s="549"/>
      <c r="T5" s="72"/>
      <c r="U5" s="29"/>
    </row>
    <row r="6" spans="1:36" ht="45" customHeight="1">
      <c r="A6" s="487"/>
      <c r="B6" s="488"/>
      <c r="C6" s="519" t="str">
        <f>'(例）データシート'!D3</f>
        <v>水戸立安紺中学校</v>
      </c>
      <c r="D6" s="520"/>
      <c r="E6" s="520"/>
      <c r="F6" s="520"/>
      <c r="G6" s="157" t="s">
        <v>83</v>
      </c>
      <c r="H6" s="521" t="str">
        <f>'(例）データシート'!G3</f>
        <v>打楽器</v>
      </c>
      <c r="I6" s="522"/>
      <c r="J6" s="523" t="str">
        <f>'(例）データシート'!H3</f>
        <v>七重奏</v>
      </c>
      <c r="K6" s="524"/>
      <c r="L6" s="525">
        <f>'(例）データシート'!I3</f>
        <v>0.1944444444444445</v>
      </c>
      <c r="M6" s="526"/>
      <c r="N6" s="513" t="str">
        <f>'(例）データシート'!J3</f>
        <v>あり</v>
      </c>
      <c r="O6" s="514"/>
      <c r="P6" s="514"/>
      <c r="Q6" s="514"/>
      <c r="R6" s="514"/>
      <c r="S6" s="515"/>
      <c r="T6" s="71"/>
      <c r="U6" s="26"/>
    </row>
    <row r="7" spans="1:36" ht="20.100000000000001" customHeight="1">
      <c r="A7" s="27"/>
      <c r="B7" s="28"/>
      <c r="C7" s="516" t="str">
        <f>IF('(例）データシート'!L3="","",'(例）データシート'!L3)</f>
        <v>ぼるけーの・たわー</v>
      </c>
      <c r="D7" s="517"/>
      <c r="E7" s="517"/>
      <c r="F7" s="517"/>
      <c r="G7" s="517"/>
      <c r="H7" s="517"/>
      <c r="I7" s="517"/>
      <c r="J7" s="517"/>
      <c r="K7" s="517"/>
      <c r="L7" s="517"/>
      <c r="M7" s="517"/>
      <c r="N7" s="517"/>
      <c r="O7" s="517"/>
      <c r="P7" s="517"/>
      <c r="Q7" s="517"/>
      <c r="R7" s="517"/>
      <c r="S7" s="518"/>
      <c r="T7" s="73"/>
      <c r="U7" s="30"/>
    </row>
    <row r="8" spans="1:36" ht="45" customHeight="1">
      <c r="A8" s="505" t="s">
        <v>84</v>
      </c>
      <c r="B8" s="506"/>
      <c r="C8" s="507" t="str">
        <f>IF('(例）データシート'!K3="","",'(例）データシート'!K3)</f>
        <v>ヴォルケーノ・タワー</v>
      </c>
      <c r="D8" s="508"/>
      <c r="E8" s="508"/>
      <c r="F8" s="508"/>
      <c r="G8" s="508"/>
      <c r="H8" s="508"/>
      <c r="I8" s="508"/>
      <c r="J8" s="508"/>
      <c r="K8" s="508"/>
      <c r="L8" s="508"/>
      <c r="M8" s="508"/>
      <c r="N8" s="508"/>
      <c r="O8" s="508"/>
      <c r="P8" s="508"/>
      <c r="Q8" s="508"/>
      <c r="R8" s="508"/>
      <c r="S8" s="509"/>
      <c r="T8" s="228"/>
      <c r="U8" s="31"/>
    </row>
    <row r="9" spans="1:36" ht="20.100000000000001" customHeight="1">
      <c r="A9" s="32"/>
      <c r="B9" s="33"/>
      <c r="C9" s="510" t="str">
        <f>IF('(例）データシート'!M3="","",'(例）データシート'!M3)</f>
        <v>The Volcano Tower</v>
      </c>
      <c r="D9" s="511"/>
      <c r="E9" s="511"/>
      <c r="F9" s="511"/>
      <c r="G9" s="511"/>
      <c r="H9" s="511"/>
      <c r="I9" s="511"/>
      <c r="J9" s="511"/>
      <c r="K9" s="511"/>
      <c r="L9" s="511"/>
      <c r="M9" s="511"/>
      <c r="N9" s="511"/>
      <c r="O9" s="511"/>
      <c r="P9" s="511"/>
      <c r="Q9" s="511"/>
      <c r="R9" s="511"/>
      <c r="S9" s="512"/>
      <c r="T9" s="74"/>
      <c r="U9" s="34"/>
    </row>
    <row r="10" spans="1:36" ht="20.100000000000001" customHeight="1">
      <c r="A10" s="485" t="s">
        <v>48</v>
      </c>
      <c r="B10" s="486"/>
      <c r="C10" s="499" t="str">
        <f>IF('(例）データシート'!$O$3="","",'(例）データシート'!$O$3)</f>
        <v>ぐらすている</v>
      </c>
      <c r="D10" s="500"/>
      <c r="E10" s="500"/>
      <c r="F10" s="500"/>
      <c r="G10" s="500"/>
      <c r="H10" s="500"/>
      <c r="I10" s="501"/>
      <c r="J10" s="492" t="str">
        <f>IF('(例）データシート'!$P$3="","",'(例）データシート'!$P$3)</f>
        <v>Jerry　Grasstail</v>
      </c>
      <c r="K10" s="492"/>
      <c r="L10" s="492"/>
      <c r="M10" s="492"/>
      <c r="N10" s="492"/>
      <c r="O10" s="492"/>
      <c r="P10" s="492"/>
      <c r="Q10" s="492"/>
      <c r="R10" s="492"/>
      <c r="S10" s="493"/>
      <c r="T10" s="74"/>
      <c r="U10" s="34"/>
    </row>
    <row r="11" spans="1:36" ht="24.9" customHeight="1">
      <c r="A11" s="487"/>
      <c r="B11" s="488"/>
      <c r="C11" s="502" t="str">
        <f>'(例）データシート'!$N$3</f>
        <v>グラステイル</v>
      </c>
      <c r="D11" s="503"/>
      <c r="E11" s="503"/>
      <c r="F11" s="503"/>
      <c r="G11" s="503"/>
      <c r="H11" s="503"/>
      <c r="I11" s="504"/>
      <c r="J11" s="494"/>
      <c r="K11" s="494"/>
      <c r="L11" s="494"/>
      <c r="M11" s="494"/>
      <c r="N11" s="494"/>
      <c r="O11" s="494"/>
      <c r="P11" s="494"/>
      <c r="Q11" s="494"/>
      <c r="R11" s="494"/>
      <c r="S11" s="495"/>
      <c r="T11" s="74"/>
      <c r="U11" s="34"/>
    </row>
    <row r="12" spans="1:36" ht="20.100000000000001" customHeight="1">
      <c r="A12" s="485" t="s">
        <v>49</v>
      </c>
      <c r="B12" s="486"/>
      <c r="C12" s="489" t="str">
        <f>IF('(例）データシート'!$R$3="","",'(例）データシート'!$R$3)</f>
        <v>なし</v>
      </c>
      <c r="D12" s="490"/>
      <c r="E12" s="490"/>
      <c r="F12" s="490"/>
      <c r="G12" s="490"/>
      <c r="H12" s="490"/>
      <c r="I12" s="491"/>
      <c r="J12" s="492" t="str">
        <f>IF('(例）データシート'!$S$3="","",'(例）データシート'!$S$3)</f>
        <v>なし</v>
      </c>
      <c r="K12" s="492"/>
      <c r="L12" s="492"/>
      <c r="M12" s="492"/>
      <c r="N12" s="492"/>
      <c r="O12" s="492"/>
      <c r="P12" s="492"/>
      <c r="Q12" s="492"/>
      <c r="R12" s="492"/>
      <c r="S12" s="493"/>
      <c r="T12" s="74"/>
      <c r="U12" s="34"/>
    </row>
    <row r="13" spans="1:36" ht="24.9" customHeight="1">
      <c r="A13" s="487"/>
      <c r="B13" s="488"/>
      <c r="C13" s="496" t="str">
        <f>IF('(例）データシート'!$Q$3="","",'(例）データシート'!$Q$3)</f>
        <v>なし</v>
      </c>
      <c r="D13" s="497"/>
      <c r="E13" s="497"/>
      <c r="F13" s="497"/>
      <c r="G13" s="497"/>
      <c r="H13" s="497"/>
      <c r="I13" s="498"/>
      <c r="J13" s="494"/>
      <c r="K13" s="494"/>
      <c r="L13" s="494"/>
      <c r="M13" s="494"/>
      <c r="N13" s="494"/>
      <c r="O13" s="494"/>
      <c r="P13" s="494"/>
      <c r="Q13" s="494"/>
      <c r="R13" s="494"/>
      <c r="S13" s="495"/>
      <c r="T13" s="74"/>
      <c r="U13" s="34"/>
    </row>
    <row r="14" spans="1:36" ht="30" customHeight="1">
      <c r="A14" s="477" t="s">
        <v>168</v>
      </c>
      <c r="B14" s="478"/>
      <c r="C14" s="223" t="str">
        <f>IF('(例）データシート'!U3="","",'(例）データシート'!U3)</f>
        <v>吹連　次郎</v>
      </c>
      <c r="D14" s="230" t="str">
        <f>IF('(例）データシート'!T3="","",'(例）データシート'!T3)</f>
        <v>Perc</v>
      </c>
      <c r="E14" s="230" t="str">
        <f>IF('(例）データシート'!V3="","",'(例）データシート'!V3)</f>
        <v>○</v>
      </c>
      <c r="F14" s="481" t="str">
        <f>IF('(例）データシート'!X3="","",'(例）データシート'!X3)</f>
        <v>吹連　三郎</v>
      </c>
      <c r="G14" s="482"/>
      <c r="H14" s="230" t="str">
        <f>IF('(例）データシート'!W3="","",'(例）データシート'!W3)</f>
        <v>Perc</v>
      </c>
      <c r="I14" s="230" t="str">
        <f>IF('(例）データシート'!Y3="","",'(例）データシート'!Y3)</f>
        <v>×</v>
      </c>
      <c r="J14" s="481" t="str">
        <f>IF('(例）データシート'!AA3="","",'(例）データシート'!AA3)</f>
        <v>吹連　四郎</v>
      </c>
      <c r="K14" s="482"/>
      <c r="L14" s="230" t="str">
        <f>IF('(例）データシート'!Z3="","",'(例）データシート'!Z3)</f>
        <v>Perc</v>
      </c>
      <c r="M14" s="230" t="str">
        <f>IF('(例）データシート'!AB3="","",'(例）データシート'!AB3)</f>
        <v>○</v>
      </c>
      <c r="N14" s="481" t="str">
        <f>IF('(例）データシート'!AD3="","",'(例）データシート'!AD3)</f>
        <v>吹連　五郎</v>
      </c>
      <c r="O14" s="482"/>
      <c r="P14" s="483" t="str">
        <f>IF('(例）データシート'!AC3="","",'(例）データシート'!AC3)</f>
        <v>Perc</v>
      </c>
      <c r="Q14" s="483"/>
      <c r="R14" s="484"/>
      <c r="S14" s="111" t="str">
        <f>'(例）データシート'!AE3</f>
        <v>○</v>
      </c>
      <c r="T14" s="75"/>
      <c r="U14" s="35"/>
    </row>
    <row r="15" spans="1:36" ht="30" customHeight="1">
      <c r="A15" s="479"/>
      <c r="B15" s="480"/>
      <c r="C15" s="223" t="str">
        <f>IF('(例）データシート'!AG3="","",'(例）データシート'!AG3)</f>
        <v>吹連　六郎</v>
      </c>
      <c r="D15" s="230" t="str">
        <f>IF('(例）データシート'!AF3="","",'(例）データシート'!AF3)</f>
        <v>Perc</v>
      </c>
      <c r="E15" s="229" t="str">
        <f>IF('(例）データシート'!AH3="","",'(例）データシート'!AH3)</f>
        <v>×</v>
      </c>
      <c r="F15" s="481" t="str">
        <f>IF('(例）データシート'!AJ3="","",'(例）データシート'!AJ3)</f>
        <v>吹連　七郎</v>
      </c>
      <c r="G15" s="482"/>
      <c r="H15" s="230" t="str">
        <f>IF('(例）データシート'!AI3="","",'(例）データシート'!AI3)</f>
        <v>Perc</v>
      </c>
      <c r="I15" s="229" t="str">
        <f>IF('(例）データシート'!AK3="","",'(例）データシート'!AK3)</f>
        <v>○</v>
      </c>
      <c r="J15" s="481" t="str">
        <f>IF('(例）データシート'!AM3="","",'(例）データシート'!AM3)</f>
        <v>吹連　八郎</v>
      </c>
      <c r="K15" s="482"/>
      <c r="L15" s="230" t="str">
        <f>IF('(例）データシート'!AL3="","",'(例）データシート'!AL3)</f>
        <v>Perc</v>
      </c>
      <c r="M15" s="229" t="str">
        <f>IF('(例）データシート'!AN3="","",'(例）データシート'!AN3)</f>
        <v>○</v>
      </c>
      <c r="N15" s="481" t="str">
        <f>IF('(例）データシート'!AP3="","",'(例）データシート'!AP3)</f>
        <v/>
      </c>
      <c r="O15" s="482"/>
      <c r="P15" s="483" t="str">
        <f>IF(データシート!AO3="","",データシート!AO3)</f>
        <v/>
      </c>
      <c r="Q15" s="483"/>
      <c r="R15" s="484"/>
      <c r="S15" s="111" t="str">
        <f>IF(データシート!AQ3="","",データシート!AQ3)</f>
        <v/>
      </c>
      <c r="T15" s="75"/>
      <c r="U15" s="35"/>
      <c r="W15" s="282">
        <v>1</v>
      </c>
      <c r="X15" s="283" t="s">
        <v>298</v>
      </c>
    </row>
    <row r="16" spans="1:36" ht="30" customHeight="1">
      <c r="A16" s="420" t="s">
        <v>242</v>
      </c>
      <c r="B16" s="421"/>
      <c r="C16" s="424" t="str">
        <f>IF('(例）データシート'!AR3="","",'(例）データシート'!AR3)</f>
        <v>マリンバ１・ティンパニ４・ビブラフォン１・トムトム４・レインスティック１・スモールマラカス１</v>
      </c>
      <c r="D16" s="425"/>
      <c r="E16" s="425"/>
      <c r="F16" s="425"/>
      <c r="G16" s="425"/>
      <c r="H16" s="426"/>
      <c r="I16" s="430" t="str">
        <f>IF('(例）データシート'!AS3="","",'(例）データシート'!AS3)</f>
        <v>○</v>
      </c>
      <c r="J16" s="432" t="s">
        <v>226</v>
      </c>
      <c r="K16" s="433"/>
      <c r="L16" s="434"/>
      <c r="M16" s="438">
        <f>IF('(例）データシート'!AT3=0,"",'(例）データシート'!AT3)</f>
        <v>15</v>
      </c>
      <c r="N16" s="439"/>
      <c r="O16" s="439"/>
      <c r="P16" s="439"/>
      <c r="Q16" s="409" t="s">
        <v>228</v>
      </c>
      <c r="R16" s="410"/>
      <c r="S16" s="411"/>
      <c r="T16" s="75"/>
      <c r="U16" s="35"/>
      <c r="W16" s="282">
        <v>2</v>
      </c>
      <c r="X16" s="283" t="s">
        <v>300</v>
      </c>
      <c r="Y16" s="150"/>
      <c r="Z16" s="150"/>
      <c r="AA16" s="150"/>
      <c r="AB16" s="150"/>
      <c r="AC16" s="151"/>
      <c r="AD16" s="151"/>
      <c r="AE16" s="151"/>
      <c r="AF16" s="151"/>
      <c r="AG16" s="151"/>
      <c r="AH16" s="151"/>
      <c r="AI16" s="151"/>
      <c r="AJ16" s="151"/>
    </row>
    <row r="17" spans="1:36" ht="30" customHeight="1">
      <c r="A17" s="422"/>
      <c r="B17" s="423"/>
      <c r="C17" s="427"/>
      <c r="D17" s="428"/>
      <c r="E17" s="428"/>
      <c r="F17" s="428"/>
      <c r="G17" s="428"/>
      <c r="H17" s="429"/>
      <c r="I17" s="431"/>
      <c r="J17" s="435"/>
      <c r="K17" s="436"/>
      <c r="L17" s="437"/>
      <c r="M17" s="440"/>
      <c r="N17" s="441"/>
      <c r="O17" s="441"/>
      <c r="P17" s="441"/>
      <c r="Q17" s="412"/>
      <c r="R17" s="412"/>
      <c r="S17" s="413"/>
      <c r="T17" s="75"/>
      <c r="U17" s="35"/>
      <c r="W17" s="282">
        <v>3</v>
      </c>
      <c r="X17" s="283" t="s">
        <v>305</v>
      </c>
      <c r="Y17" s="150"/>
      <c r="Z17" s="150"/>
      <c r="AA17" s="150"/>
      <c r="AB17" s="150"/>
      <c r="AC17" s="151"/>
      <c r="AD17" s="151"/>
      <c r="AE17" s="151"/>
      <c r="AF17" s="151"/>
      <c r="AG17" s="151"/>
      <c r="AH17" s="151"/>
      <c r="AI17" s="151"/>
      <c r="AJ17" s="151"/>
    </row>
    <row r="18" spans="1:36" ht="30" customHeight="1">
      <c r="A18" s="451" t="s">
        <v>217</v>
      </c>
      <c r="B18" s="452"/>
      <c r="C18" s="158" t="str">
        <f>IF('(例）データシート'!AV3=0,"",'(例）データシート'!AV3)</f>
        <v>販売</v>
      </c>
      <c r="D18" s="453" t="str">
        <f>IF('(例）データシート'!AU3=0,"",'(例）データシート'!AU3)</f>
        <v>吹連出版</v>
      </c>
      <c r="E18" s="454"/>
      <c r="F18" s="454"/>
      <c r="G18" s="454"/>
      <c r="H18" s="454"/>
      <c r="I18" s="454"/>
      <c r="J18" s="454"/>
      <c r="K18" s="454"/>
      <c r="L18" s="454"/>
      <c r="M18" s="454"/>
      <c r="N18" s="454"/>
      <c r="O18" s="454"/>
      <c r="P18" s="454"/>
      <c r="Q18" s="454"/>
      <c r="R18" s="454"/>
      <c r="S18" s="455"/>
      <c r="T18" s="75"/>
      <c r="U18" s="35"/>
      <c r="W18" s="282">
        <v>4</v>
      </c>
      <c r="X18" s="283" t="s">
        <v>307</v>
      </c>
      <c r="Y18" s="150"/>
      <c r="Z18" s="150"/>
      <c r="AA18" s="150"/>
      <c r="AB18" s="150"/>
      <c r="AC18" s="151"/>
      <c r="AD18" s="151"/>
      <c r="AE18" s="151"/>
      <c r="AF18" s="151"/>
      <c r="AG18" s="151"/>
      <c r="AH18" s="151"/>
      <c r="AI18" s="151"/>
      <c r="AJ18" s="151"/>
    </row>
    <row r="19" spans="1:36" ht="30" customHeight="1">
      <c r="A19" s="456" t="s">
        <v>328</v>
      </c>
      <c r="B19" s="457"/>
      <c r="C19" s="158">
        <f>IF('(例）データシート'!AW3=0,"",'(例）データシート'!AW3)</f>
        <v>1</v>
      </c>
      <c r="D19" s="561" t="str">
        <f>VLOOKUP(C19,$W$15:$X$19,2,FALSE)</f>
        <v>出版されている楽譜及び編曲楽譜で，わが国で演奏許可を得られているもの。</v>
      </c>
      <c r="E19" s="562"/>
      <c r="F19" s="562"/>
      <c r="G19" s="562"/>
      <c r="H19" s="562"/>
      <c r="I19" s="562"/>
      <c r="J19" s="562"/>
      <c r="K19" s="562"/>
      <c r="L19" s="562"/>
      <c r="M19" s="562"/>
      <c r="N19" s="562"/>
      <c r="O19" s="562"/>
      <c r="P19" s="562"/>
      <c r="Q19" s="562"/>
      <c r="R19" s="562"/>
      <c r="S19" s="563"/>
      <c r="T19" s="75"/>
      <c r="U19" s="35"/>
      <c r="W19" s="282">
        <v>5</v>
      </c>
      <c r="X19" s="283" t="s">
        <v>303</v>
      </c>
      <c r="Y19" s="150"/>
      <c r="Z19" s="150"/>
      <c r="AA19" s="150"/>
      <c r="AB19" s="150"/>
      <c r="AC19" s="151"/>
      <c r="AD19" s="151"/>
      <c r="AE19" s="151"/>
      <c r="AF19" s="151"/>
      <c r="AG19" s="151"/>
      <c r="AH19" s="151"/>
      <c r="AI19" s="151"/>
      <c r="AJ19" s="151"/>
    </row>
    <row r="20" spans="1:36" ht="2.25" customHeight="1">
      <c r="A20" s="226"/>
      <c r="B20" s="114"/>
      <c r="C20" s="114"/>
      <c r="D20" s="114"/>
      <c r="E20" s="114"/>
      <c r="F20" s="114"/>
      <c r="G20" s="114"/>
      <c r="H20" s="114"/>
      <c r="I20" s="114"/>
      <c r="J20" s="114"/>
      <c r="K20" s="114"/>
      <c r="L20" s="114"/>
      <c r="M20" s="114"/>
      <c r="N20" s="114"/>
      <c r="O20" s="114"/>
      <c r="P20" s="114"/>
      <c r="Q20" s="114"/>
      <c r="R20" s="114"/>
      <c r="S20" s="49"/>
      <c r="T20" s="71"/>
      <c r="U20" s="26"/>
    </row>
    <row r="21" spans="1:36" ht="20.100000000000001" customHeight="1">
      <c r="A21" s="471" t="s">
        <v>95</v>
      </c>
      <c r="B21" s="473" t="s">
        <v>18</v>
      </c>
      <c r="C21" s="160" t="s">
        <v>96</v>
      </c>
      <c r="D21" s="476" t="str">
        <f>'(例）データシート'!BA3</f>
        <v>310-9876</v>
      </c>
      <c r="E21" s="476"/>
      <c r="F21" s="476"/>
      <c r="G21" s="161"/>
      <c r="H21" s="161"/>
      <c r="I21" s="161"/>
      <c r="J21" s="161"/>
      <c r="K21" s="162"/>
      <c r="L21" s="442" t="s">
        <v>51</v>
      </c>
      <c r="M21" s="443"/>
      <c r="N21" s="442" t="str">
        <f>'(例）データシート'!$AY$3</f>
        <v>吹連　太郎</v>
      </c>
      <c r="O21" s="463"/>
      <c r="P21" s="463"/>
      <c r="Q21" s="463"/>
      <c r="R21" s="463"/>
      <c r="S21" s="464"/>
      <c r="T21" s="77"/>
      <c r="U21" s="37"/>
    </row>
    <row r="22" spans="1:36" ht="20.100000000000001" customHeight="1">
      <c r="A22" s="472"/>
      <c r="B22" s="474"/>
      <c r="C22" s="448" t="str">
        <f>'(例）データシート'!BB3</f>
        <v>水戸市安紺２－１５－１</v>
      </c>
      <c r="D22" s="449"/>
      <c r="E22" s="449"/>
      <c r="F22" s="449"/>
      <c r="G22" s="449"/>
      <c r="H22" s="449"/>
      <c r="I22" s="449"/>
      <c r="J22" s="449"/>
      <c r="K22" s="450"/>
      <c r="L22" s="444"/>
      <c r="M22" s="445"/>
      <c r="N22" s="444"/>
      <c r="O22" s="465"/>
      <c r="P22" s="465"/>
      <c r="Q22" s="465"/>
      <c r="R22" s="465"/>
      <c r="S22" s="466"/>
      <c r="T22" s="77"/>
      <c r="U22" s="37"/>
    </row>
    <row r="23" spans="1:36" ht="39.9" customHeight="1">
      <c r="A23" s="38" t="s">
        <v>97</v>
      </c>
      <c r="B23" s="475"/>
      <c r="C23" s="560" t="s">
        <v>270</v>
      </c>
      <c r="D23" s="469"/>
      <c r="E23" s="469"/>
      <c r="F23" s="469" t="str">
        <f>'(例）データシート'!BC3</f>
        <v>029-299-2345／029-299-6789</v>
      </c>
      <c r="G23" s="469"/>
      <c r="H23" s="469"/>
      <c r="I23" s="469"/>
      <c r="J23" s="469"/>
      <c r="K23" s="470"/>
      <c r="L23" s="446" t="s">
        <v>267</v>
      </c>
      <c r="M23" s="447"/>
      <c r="N23" s="446" t="str">
        <f>'(例）データシート'!$AZ$3</f>
        <v>090-1234-5678</v>
      </c>
      <c r="O23" s="461"/>
      <c r="P23" s="461"/>
      <c r="Q23" s="461"/>
      <c r="R23" s="461"/>
      <c r="S23" s="462"/>
      <c r="T23" s="77"/>
      <c r="U23" s="37"/>
    </row>
    <row r="24" spans="1:36" ht="2.25" customHeight="1">
      <c r="A24" s="414"/>
      <c r="B24" s="415"/>
      <c r="C24" s="415"/>
      <c r="D24" s="415"/>
      <c r="E24" s="415"/>
      <c r="F24" s="415"/>
      <c r="G24" s="415"/>
      <c r="H24" s="415"/>
      <c r="I24" s="415"/>
      <c r="J24" s="415"/>
      <c r="K24" s="415"/>
      <c r="L24" s="415"/>
      <c r="M24" s="415"/>
      <c r="N24" s="415"/>
      <c r="O24" s="415"/>
      <c r="P24" s="415"/>
      <c r="Q24" s="415"/>
      <c r="R24" s="415"/>
      <c r="S24" s="49"/>
      <c r="T24" s="71"/>
      <c r="U24" s="26"/>
    </row>
    <row r="25" spans="1:36" ht="18.75" customHeight="1">
      <c r="A25" s="236" t="s">
        <v>99</v>
      </c>
      <c r="B25" s="166"/>
      <c r="C25" s="235"/>
      <c r="D25" s="166"/>
      <c r="E25" s="167"/>
      <c r="F25" s="41"/>
      <c r="G25" s="41"/>
      <c r="H25" s="42"/>
      <c r="I25" s="42"/>
      <c r="J25" s="41"/>
      <c r="K25" s="41"/>
      <c r="L25" s="237" t="s">
        <v>313</v>
      </c>
      <c r="M25" s="42"/>
      <c r="N25" s="43">
        <v>10</v>
      </c>
      <c r="O25" s="44" t="s">
        <v>100</v>
      </c>
      <c r="P25" s="45">
        <v>1</v>
      </c>
      <c r="Q25" s="46" t="s">
        <v>101</v>
      </c>
      <c r="R25" s="81"/>
      <c r="S25" s="112"/>
      <c r="T25" s="78"/>
      <c r="U25" s="47"/>
      <c r="V25" s="222" t="s">
        <v>102</v>
      </c>
    </row>
    <row r="26" spans="1:36" ht="18.75" customHeight="1">
      <c r="A26" s="173"/>
      <c r="B26" s="167"/>
      <c r="C26" s="167"/>
      <c r="D26" s="167"/>
      <c r="E26" s="167"/>
      <c r="F26" s="41"/>
      <c r="G26" s="41"/>
      <c r="H26" s="42"/>
      <c r="I26" s="42"/>
      <c r="J26" s="41"/>
      <c r="K26" s="41"/>
      <c r="L26" s="42"/>
      <c r="M26" s="42"/>
      <c r="N26" s="43"/>
      <c r="O26" s="44"/>
      <c r="P26" s="225"/>
      <c r="Q26" s="231"/>
      <c r="R26" s="78"/>
      <c r="S26" s="232"/>
      <c r="T26" s="78"/>
      <c r="U26" s="47"/>
      <c r="V26" s="222"/>
    </row>
    <row r="27" spans="1:36" ht="13.2">
      <c r="A27" s="168"/>
      <c r="B27" s="169"/>
      <c r="C27" s="169"/>
      <c r="D27" s="169"/>
      <c r="E27" s="169"/>
      <c r="F27" s="169"/>
      <c r="G27" s="169"/>
      <c r="H27" s="169"/>
      <c r="I27" s="169"/>
      <c r="J27" s="169"/>
      <c r="K27" s="169"/>
      <c r="L27" s="169"/>
      <c r="M27" s="169"/>
      <c r="N27" s="170"/>
      <c r="O27" s="170"/>
      <c r="P27" s="170"/>
      <c r="Q27" s="170"/>
      <c r="R27" s="77"/>
      <c r="S27" s="171"/>
      <c r="T27" s="71"/>
      <c r="U27" s="26"/>
    </row>
    <row r="28" spans="1:36" ht="18" customHeight="1">
      <c r="A28" s="238" t="s">
        <v>314</v>
      </c>
      <c r="B28" s="280"/>
      <c r="C28" s="169"/>
      <c r="D28" s="169"/>
      <c r="E28" s="169"/>
      <c r="F28" s="169"/>
      <c r="G28" s="169"/>
      <c r="H28" s="169"/>
      <c r="I28" s="169"/>
      <c r="J28" s="169"/>
      <c r="K28" s="169"/>
      <c r="L28" s="169"/>
      <c r="M28" s="169"/>
      <c r="N28" s="170"/>
      <c r="O28" s="170"/>
      <c r="P28" s="170"/>
      <c r="Q28" s="170"/>
      <c r="R28" s="77"/>
      <c r="S28" s="171"/>
      <c r="T28" s="71"/>
      <c r="U28" s="26"/>
    </row>
    <row r="29" spans="1:36" ht="18" customHeight="1">
      <c r="A29" s="172"/>
      <c r="B29" s="280"/>
      <c r="C29" s="169"/>
      <c r="D29" s="169"/>
      <c r="E29" s="169"/>
      <c r="F29" s="169"/>
      <c r="G29" s="169"/>
      <c r="H29" s="169"/>
      <c r="I29" s="169"/>
      <c r="J29" s="169"/>
      <c r="K29" s="169"/>
      <c r="L29" s="169"/>
      <c r="M29" s="169"/>
      <c r="N29" s="170"/>
      <c r="O29" s="170"/>
      <c r="P29" s="170"/>
      <c r="Q29" s="170"/>
      <c r="R29" s="77"/>
      <c r="S29" s="171"/>
      <c r="T29" s="71"/>
      <c r="U29" s="26"/>
    </row>
    <row r="30" spans="1:36" ht="18" customHeight="1">
      <c r="A30" s="173"/>
      <c r="B30" s="280"/>
      <c r="C30" s="169"/>
      <c r="D30" s="169"/>
      <c r="E30" s="169"/>
      <c r="F30" s="169"/>
      <c r="G30" s="169"/>
      <c r="H30" s="169"/>
      <c r="I30" s="169"/>
      <c r="J30" s="169"/>
      <c r="K30" s="169"/>
      <c r="L30" s="169"/>
      <c r="M30" s="169"/>
      <c r="N30" s="170"/>
      <c r="O30" s="170"/>
      <c r="P30" s="170"/>
      <c r="Q30" s="170"/>
      <c r="R30" s="77"/>
      <c r="S30" s="171"/>
      <c r="T30" s="71"/>
      <c r="U30" s="26"/>
    </row>
    <row r="31" spans="1:36" ht="18" customHeight="1">
      <c r="A31" s="168"/>
      <c r="B31" s="280"/>
      <c r="C31" s="169"/>
      <c r="D31" s="169"/>
      <c r="E31" s="169"/>
      <c r="F31" s="169"/>
      <c r="G31" s="169"/>
      <c r="H31" s="169"/>
      <c r="I31" s="559" t="s">
        <v>348</v>
      </c>
      <c r="J31" s="559"/>
      <c r="K31" s="559"/>
      <c r="L31" s="559"/>
      <c r="M31" s="559"/>
      <c r="N31" s="559"/>
      <c r="O31" s="559"/>
      <c r="P31" s="170"/>
      <c r="Q31" s="170"/>
      <c r="R31" s="77"/>
      <c r="S31" s="171"/>
      <c r="T31" s="71"/>
      <c r="U31" s="26"/>
      <c r="V31" s="222" t="s">
        <v>103</v>
      </c>
    </row>
    <row r="32" spans="1:36" ht="18.75" customHeight="1">
      <c r="A32" s="173"/>
      <c r="B32" s="41"/>
      <c r="C32" s="41"/>
      <c r="D32" s="417" t="s">
        <v>104</v>
      </c>
      <c r="E32" s="417"/>
      <c r="F32" s="417"/>
      <c r="G32" s="417"/>
      <c r="H32" s="417"/>
      <c r="I32" s="221"/>
      <c r="J32" s="418" t="s">
        <v>262</v>
      </c>
      <c r="K32" s="418"/>
      <c r="L32" s="418"/>
      <c r="M32" s="418"/>
      <c r="N32" s="418"/>
      <c r="O32" s="418"/>
      <c r="P32" s="419"/>
      <c r="Q32" s="175" t="s">
        <v>105</v>
      </c>
      <c r="R32" s="176"/>
      <c r="S32" s="171"/>
      <c r="T32" s="71"/>
      <c r="U32" s="52"/>
      <c r="V32" s="407" t="s">
        <v>106</v>
      </c>
      <c r="W32" s="408"/>
      <c r="X32" s="408"/>
      <c r="Y32" s="408"/>
    </row>
    <row r="33" spans="1:21" ht="3.75" customHeight="1">
      <c r="A33" s="177"/>
      <c r="B33" s="178"/>
      <c r="C33" s="178"/>
      <c r="D33" s="179"/>
      <c r="E33" s="179"/>
      <c r="F33" s="179"/>
      <c r="G33" s="179"/>
      <c r="H33" s="179"/>
      <c r="I33" s="179"/>
      <c r="J33" s="179"/>
      <c r="K33" s="179"/>
      <c r="L33" s="179"/>
      <c r="M33" s="179"/>
      <c r="N33" s="179"/>
      <c r="O33" s="179"/>
      <c r="P33" s="179"/>
      <c r="Q33" s="179"/>
      <c r="R33" s="77"/>
      <c r="S33" s="171"/>
      <c r="T33" s="71"/>
      <c r="U33" s="26"/>
    </row>
    <row r="34" spans="1:21" ht="12.75" customHeight="1" thickBot="1">
      <c r="A34" s="180"/>
      <c r="B34" s="181"/>
      <c r="C34" s="181"/>
      <c r="D34" s="181"/>
      <c r="E34" s="181"/>
      <c r="F34" s="181"/>
      <c r="G34" s="181"/>
      <c r="H34" s="181"/>
      <c r="I34" s="181"/>
      <c r="J34" s="181"/>
      <c r="K34" s="181"/>
      <c r="L34" s="181"/>
      <c r="M34" s="181"/>
      <c r="N34" s="181"/>
      <c r="O34" s="181"/>
      <c r="P34" s="181"/>
      <c r="Q34" s="181"/>
      <c r="R34" s="181"/>
      <c r="S34" s="182"/>
      <c r="T34" s="79"/>
      <c r="U34" s="16"/>
    </row>
    <row r="36" spans="1:21">
      <c r="A36" s="15" t="s">
        <v>231</v>
      </c>
    </row>
    <row r="37" spans="1:21">
      <c r="A37" s="15" t="s">
        <v>232</v>
      </c>
    </row>
  </sheetData>
  <sheetProtection password="DB73" sheet="1" objects="1" scenarios="1" selectLockedCells="1"/>
  <mergeCells count="63">
    <mergeCell ref="A4:R4"/>
    <mergeCell ref="A5:B6"/>
    <mergeCell ref="C5:G5"/>
    <mergeCell ref="H5:K5"/>
    <mergeCell ref="L5:M5"/>
    <mergeCell ref="N5:S5"/>
    <mergeCell ref="C6:F6"/>
    <mergeCell ref="H6:I6"/>
    <mergeCell ref="J6:K6"/>
    <mergeCell ref="L6:M6"/>
    <mergeCell ref="N6:S6"/>
    <mergeCell ref="B1:P1"/>
    <mergeCell ref="A3:B3"/>
    <mergeCell ref="C3:D3"/>
    <mergeCell ref="E3:G3"/>
    <mergeCell ref="H3:K3"/>
    <mergeCell ref="L3:N3"/>
    <mergeCell ref="A8:B8"/>
    <mergeCell ref="C8:S8"/>
    <mergeCell ref="C9:S9"/>
    <mergeCell ref="C7:S7"/>
    <mergeCell ref="A12:B13"/>
    <mergeCell ref="C12:I12"/>
    <mergeCell ref="J12:S13"/>
    <mergeCell ref="C13:I13"/>
    <mergeCell ref="A10:B11"/>
    <mergeCell ref="C10:I10"/>
    <mergeCell ref="J10:S11"/>
    <mergeCell ref="C11:I11"/>
    <mergeCell ref="A14:B15"/>
    <mergeCell ref="F14:G14"/>
    <mergeCell ref="J14:K14"/>
    <mergeCell ref="N14:O14"/>
    <mergeCell ref="P14:R14"/>
    <mergeCell ref="F15:G15"/>
    <mergeCell ref="J15:K15"/>
    <mergeCell ref="N15:O15"/>
    <mergeCell ref="P15:R15"/>
    <mergeCell ref="N21:S22"/>
    <mergeCell ref="Q16:S17"/>
    <mergeCell ref="A18:B18"/>
    <mergeCell ref="D18:S18"/>
    <mergeCell ref="A19:B19"/>
    <mergeCell ref="D19:S19"/>
    <mergeCell ref="A16:B17"/>
    <mergeCell ref="C16:H17"/>
    <mergeCell ref="I16:I17"/>
    <mergeCell ref="J16:L17"/>
    <mergeCell ref="M16:P17"/>
    <mergeCell ref="A21:A22"/>
    <mergeCell ref="B21:B23"/>
    <mergeCell ref="D21:F21"/>
    <mergeCell ref="L21:M22"/>
    <mergeCell ref="C22:K22"/>
    <mergeCell ref="V32:Y32"/>
    <mergeCell ref="L23:M23"/>
    <mergeCell ref="A24:R24"/>
    <mergeCell ref="D32:H32"/>
    <mergeCell ref="J32:P32"/>
    <mergeCell ref="I31:O31"/>
    <mergeCell ref="C23:E23"/>
    <mergeCell ref="F23:K23"/>
    <mergeCell ref="N23:S23"/>
  </mergeCells>
  <phoneticPr fontId="32"/>
  <printOptions horizontalCentered="1" verticalCentered="1"/>
  <pageMargins left="0.39370078740157483" right="0.39370078740157483" top="0.59020397231334776" bottom="0.59020397231334776" header="0.51174154431801144" footer="0.51174154431801144"/>
  <pageSetup paperSize="9" scale="93" orientation="portrait" r:id="rId1"/>
  <headerFooter alignWithMargins="0"/>
  <colBreaks count="1" manualBreakCount="1">
    <brk id="19" max="1048575" man="1"/>
  </colBreaks>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Y53"/>
  <sheetViews>
    <sheetView showGridLines="0" tabSelected="1" view="pageBreakPreview" topLeftCell="A7" zoomScaleSheetLayoutView="100" workbookViewId="0">
      <selection activeCell="N12" sqref="N12:O12"/>
    </sheetView>
  </sheetViews>
  <sheetFormatPr defaultColWidth="8" defaultRowHeight="12"/>
  <cols>
    <col min="1" max="1" width="5.6640625" style="15" customWidth="1"/>
    <col min="2" max="2" width="6.6640625" style="15" customWidth="1"/>
    <col min="3" max="4" width="9.44140625" style="15" customWidth="1"/>
    <col min="5" max="5" width="3.44140625" style="15" customWidth="1"/>
    <col min="6" max="6" width="5" style="15" customWidth="1"/>
    <col min="7" max="7" width="4.44140625" style="15" customWidth="1"/>
    <col min="8" max="8" width="9.44140625" style="15" customWidth="1"/>
    <col min="9" max="9" width="3.44140625" style="15" customWidth="1"/>
    <col min="10" max="10" width="5.6640625" style="15" customWidth="1"/>
    <col min="11" max="11" width="3.88671875" style="15" customWidth="1"/>
    <col min="12" max="12" width="9.44140625" style="15" customWidth="1"/>
    <col min="13" max="13" width="3.44140625" style="15" customWidth="1"/>
    <col min="14" max="14" width="5.6640625" style="15" customWidth="1"/>
    <col min="15" max="15" width="3.88671875" style="15" customWidth="1"/>
    <col min="16" max="17" width="3.44140625" style="15" customWidth="1"/>
    <col min="18" max="18" width="2.44140625" style="15" customWidth="1"/>
    <col min="19" max="19" width="3.44140625" style="15" customWidth="1"/>
    <col min="20" max="21" width="2.44140625" style="15" customWidth="1"/>
    <col min="22" max="16384" width="8" style="15"/>
  </cols>
  <sheetData>
    <row r="1" spans="1:21" ht="46.5" customHeight="1">
      <c r="A1" s="22"/>
      <c r="B1" s="618" t="s">
        <v>349</v>
      </c>
      <c r="C1" s="618"/>
      <c r="D1" s="618"/>
      <c r="E1" s="618"/>
      <c r="F1" s="618"/>
      <c r="G1" s="618"/>
      <c r="H1" s="618"/>
      <c r="I1" s="618"/>
      <c r="J1" s="618"/>
      <c r="K1" s="618"/>
      <c r="L1" s="618"/>
      <c r="M1" s="618"/>
      <c r="N1" s="618"/>
      <c r="O1" s="618"/>
      <c r="P1" s="618"/>
      <c r="Q1" s="23"/>
      <c r="R1" s="23"/>
      <c r="S1" s="23"/>
      <c r="T1" s="23"/>
      <c r="U1" s="24"/>
    </row>
    <row r="2" spans="1:21" ht="7.5" customHeight="1" thickBot="1">
      <c r="A2" s="22"/>
      <c r="B2" s="22"/>
      <c r="C2" s="22"/>
      <c r="D2" s="22"/>
      <c r="E2" s="22"/>
      <c r="F2" s="22"/>
      <c r="G2" s="22"/>
      <c r="H2" s="22"/>
      <c r="I2" s="22"/>
      <c r="J2" s="22"/>
      <c r="K2" s="22"/>
      <c r="L2" s="22"/>
      <c r="M2" s="22"/>
      <c r="N2" s="22"/>
      <c r="O2" s="22"/>
      <c r="P2" s="22"/>
      <c r="Q2" s="22"/>
      <c r="R2" s="22"/>
      <c r="S2" s="22"/>
      <c r="T2" s="22"/>
      <c r="U2" s="16"/>
    </row>
    <row r="3" spans="1:21" ht="30" customHeight="1">
      <c r="A3" s="534" t="s">
        <v>325</v>
      </c>
      <c r="B3" s="535"/>
      <c r="C3" s="544" t="str">
        <f>データシート!C3</f>
        <v>中央</v>
      </c>
      <c r="D3" s="545"/>
      <c r="E3" s="538" t="s">
        <v>323</v>
      </c>
      <c r="F3" s="539"/>
      <c r="G3" s="540"/>
      <c r="H3" s="541" t="s">
        <v>167</v>
      </c>
      <c r="I3" s="542"/>
      <c r="J3" s="542"/>
      <c r="K3" s="543"/>
      <c r="L3" s="544" t="str">
        <f>データシート!B3</f>
        <v>中学校</v>
      </c>
      <c r="M3" s="545"/>
      <c r="N3" s="545"/>
      <c r="O3" s="233" t="s">
        <v>81</v>
      </c>
      <c r="P3" s="233"/>
      <c r="Q3" s="233"/>
      <c r="R3" s="233"/>
      <c r="S3" s="234"/>
      <c r="T3" s="70"/>
      <c r="U3" s="25"/>
    </row>
    <row r="4" spans="1:21" ht="2.25" customHeight="1">
      <c r="A4" s="414"/>
      <c r="B4" s="415"/>
      <c r="C4" s="415"/>
      <c r="D4" s="415"/>
      <c r="E4" s="415"/>
      <c r="F4" s="415"/>
      <c r="G4" s="415"/>
      <c r="H4" s="415"/>
      <c r="I4" s="415"/>
      <c r="J4" s="415"/>
      <c r="K4" s="415"/>
      <c r="L4" s="415"/>
      <c r="M4" s="415"/>
      <c r="N4" s="415"/>
      <c r="O4" s="415"/>
      <c r="P4" s="415"/>
      <c r="Q4" s="415"/>
      <c r="R4" s="415"/>
      <c r="S4" s="49"/>
      <c r="T4" s="71"/>
      <c r="U4" s="26"/>
    </row>
    <row r="5" spans="1:21" ht="19.5" customHeight="1">
      <c r="A5" s="27"/>
      <c r="B5" s="28"/>
      <c r="C5" s="527">
        <f>データシート!$E$3</f>
        <v>0</v>
      </c>
      <c r="D5" s="528"/>
      <c r="E5" s="528"/>
      <c r="F5" s="528"/>
      <c r="G5" s="528"/>
      <c r="H5" s="528"/>
      <c r="I5" s="528"/>
      <c r="J5" s="528"/>
      <c r="K5" s="528"/>
      <c r="L5" s="528"/>
      <c r="M5" s="528"/>
      <c r="N5" s="528"/>
      <c r="O5" s="528"/>
      <c r="P5" s="528"/>
      <c r="Q5" s="528"/>
      <c r="R5" s="528"/>
      <c r="S5" s="619"/>
      <c r="T5" s="72"/>
      <c r="U5" s="29"/>
    </row>
    <row r="6" spans="1:21" ht="45" customHeight="1">
      <c r="A6" s="617" t="s">
        <v>10</v>
      </c>
      <c r="B6" s="488"/>
      <c r="C6" s="620">
        <f>データシート!D3</f>
        <v>0</v>
      </c>
      <c r="D6" s="621"/>
      <c r="E6" s="621"/>
      <c r="F6" s="621"/>
      <c r="G6" s="621"/>
      <c r="H6" s="621"/>
      <c r="I6" s="621"/>
      <c r="J6" s="621"/>
      <c r="K6" s="621"/>
      <c r="L6" s="621"/>
      <c r="M6" s="621"/>
      <c r="N6" s="621"/>
      <c r="O6" s="621"/>
      <c r="P6" s="621"/>
      <c r="Q6" s="621"/>
      <c r="R6" s="621"/>
      <c r="S6" s="622"/>
      <c r="T6" s="71"/>
      <c r="U6" s="26"/>
    </row>
    <row r="7" spans="1:21" ht="2.25" customHeight="1">
      <c r="A7" s="414"/>
      <c r="B7" s="415"/>
      <c r="C7" s="415"/>
      <c r="D7" s="415"/>
      <c r="E7" s="415"/>
      <c r="F7" s="415"/>
      <c r="G7" s="415"/>
      <c r="H7" s="415"/>
      <c r="I7" s="415"/>
      <c r="J7" s="415"/>
      <c r="K7" s="415"/>
      <c r="L7" s="415"/>
      <c r="M7" s="415"/>
      <c r="N7" s="415"/>
      <c r="O7" s="415"/>
      <c r="P7" s="415"/>
      <c r="Q7" s="415"/>
      <c r="R7" s="415"/>
      <c r="S7" s="49"/>
      <c r="T7" s="71"/>
      <c r="U7" s="26"/>
    </row>
    <row r="8" spans="1:21" ht="39.9" customHeight="1">
      <c r="A8" s="611" t="s">
        <v>85</v>
      </c>
      <c r="B8" s="612"/>
      <c r="C8" s="239" t="s">
        <v>86</v>
      </c>
      <c r="D8" s="242" t="str">
        <f>IF(L3="職場・一般","10,000",IF(L3="大学","10,000",IF(L3="小学校","6,000","3,000")))</f>
        <v>3,000</v>
      </c>
      <c r="E8" s="242"/>
      <c r="F8" s="613" t="s">
        <v>87</v>
      </c>
      <c r="G8" s="613"/>
      <c r="H8" s="259">
        <f>COUNTA(記入シート!E31:J31)</f>
        <v>0</v>
      </c>
      <c r="I8" s="243"/>
      <c r="J8" s="614" t="s">
        <v>88</v>
      </c>
      <c r="K8" s="614"/>
      <c r="L8" s="243" t="s">
        <v>89</v>
      </c>
      <c r="M8" s="243"/>
      <c r="N8" s="615">
        <f>D8*H8</f>
        <v>0</v>
      </c>
      <c r="O8" s="615"/>
      <c r="P8" s="616" t="s">
        <v>90</v>
      </c>
      <c r="Q8" s="616"/>
      <c r="R8" s="616"/>
      <c r="S8" s="244"/>
      <c r="T8" s="76"/>
      <c r="U8" s="36"/>
    </row>
    <row r="9" spans="1:21" ht="39.9" customHeight="1">
      <c r="A9" s="603" t="s">
        <v>91</v>
      </c>
      <c r="B9" s="604"/>
      <c r="C9" s="240" t="s">
        <v>92</v>
      </c>
      <c r="D9" s="245" t="str">
        <f>IF(L3="職場・一般","1,800",IF(L3="大学","1,800","800"))</f>
        <v>800</v>
      </c>
      <c r="E9" s="246"/>
      <c r="F9" s="605" t="s">
        <v>87</v>
      </c>
      <c r="G9" s="605"/>
      <c r="H9" s="247">
        <f>記入シート!E16</f>
        <v>0</v>
      </c>
      <c r="I9" s="247"/>
      <c r="J9" s="606" t="s">
        <v>93</v>
      </c>
      <c r="K9" s="606"/>
      <c r="L9" s="247" t="s">
        <v>89</v>
      </c>
      <c r="M9" s="247"/>
      <c r="N9" s="586">
        <f>D9*H9</f>
        <v>0</v>
      </c>
      <c r="O9" s="586"/>
      <c r="P9" s="607" t="s">
        <v>90</v>
      </c>
      <c r="Q9" s="607"/>
      <c r="R9" s="607"/>
      <c r="S9" s="248"/>
      <c r="T9" s="76"/>
      <c r="U9" s="36"/>
    </row>
    <row r="10" spans="1:21" ht="39.9" customHeight="1">
      <c r="A10" s="608" t="s">
        <v>14</v>
      </c>
      <c r="B10" s="609"/>
      <c r="C10" s="610"/>
      <c r="D10" s="249" t="str">
        <f>IF(L3="職場・一般","1,800",IF(L3="大学","1,800","800"))</f>
        <v>800</v>
      </c>
      <c r="E10" s="250"/>
      <c r="F10" s="605" t="s">
        <v>87</v>
      </c>
      <c r="G10" s="605"/>
      <c r="H10" s="247">
        <f>データシート!AX3</f>
        <v>0</v>
      </c>
      <c r="I10" s="247"/>
      <c r="J10" s="606" t="s">
        <v>93</v>
      </c>
      <c r="K10" s="606"/>
      <c r="L10" s="247" t="s">
        <v>89</v>
      </c>
      <c r="M10" s="247"/>
      <c r="N10" s="586">
        <f>D10*H10</f>
        <v>0</v>
      </c>
      <c r="O10" s="586"/>
      <c r="P10" s="587" t="s">
        <v>90</v>
      </c>
      <c r="Q10" s="587"/>
      <c r="R10" s="587"/>
      <c r="S10" s="248"/>
      <c r="T10" s="76"/>
      <c r="U10" s="36"/>
    </row>
    <row r="11" spans="1:21" ht="39.9" customHeight="1">
      <c r="A11" s="585" t="s">
        <v>337</v>
      </c>
      <c r="B11" s="461"/>
      <c r="C11" s="447"/>
      <c r="D11" s="251"/>
      <c r="E11" s="252"/>
      <c r="F11" s="252"/>
      <c r="G11" s="252"/>
      <c r="H11" s="252"/>
      <c r="I11" s="252"/>
      <c r="J11" s="252"/>
      <c r="K11" s="252"/>
      <c r="L11" s="252"/>
      <c r="M11" s="252"/>
      <c r="N11" s="586">
        <v>82</v>
      </c>
      <c r="O11" s="586"/>
      <c r="P11" s="587" t="s">
        <v>90</v>
      </c>
      <c r="Q11" s="587"/>
      <c r="R11" s="587"/>
      <c r="S11" s="248"/>
      <c r="T11" s="76"/>
      <c r="U11" s="36"/>
    </row>
    <row r="12" spans="1:21" ht="39.9" customHeight="1">
      <c r="A12" s="576" t="s">
        <v>94</v>
      </c>
      <c r="B12" s="461"/>
      <c r="C12" s="447"/>
      <c r="D12" s="588"/>
      <c r="E12" s="589"/>
      <c r="F12" s="589"/>
      <c r="G12" s="589"/>
      <c r="H12" s="589"/>
      <c r="I12" s="589"/>
      <c r="J12" s="589"/>
      <c r="K12" s="589"/>
      <c r="L12" s="589"/>
      <c r="M12" s="253"/>
      <c r="N12" s="590">
        <f>N8+N9+N10+N11</f>
        <v>82</v>
      </c>
      <c r="O12" s="590"/>
      <c r="P12" s="591" t="s">
        <v>90</v>
      </c>
      <c r="Q12" s="591"/>
      <c r="R12" s="591"/>
      <c r="S12" s="254"/>
      <c r="T12" s="76"/>
      <c r="U12" s="36"/>
    </row>
    <row r="13" spans="1:21" ht="39.9" customHeight="1">
      <c r="A13" s="576" t="s">
        <v>177</v>
      </c>
      <c r="B13" s="461"/>
      <c r="C13" s="447"/>
      <c r="D13" s="574" t="s">
        <v>243</v>
      </c>
      <c r="E13" s="575"/>
      <c r="F13" s="575"/>
      <c r="G13" s="257" t="str">
        <f>IF(データシート!BD3=0,"使用しない",データシート!BD3&amp;"台")</f>
        <v>使用しない</v>
      </c>
      <c r="H13" s="255"/>
      <c r="I13" s="255"/>
      <c r="J13" s="255"/>
      <c r="K13" s="514" t="s">
        <v>179</v>
      </c>
      <c r="L13" s="514"/>
      <c r="M13" s="255" t="str">
        <f>IF(データシート!BE3=0,"特記なし",データシート!BE3&amp;"台")</f>
        <v>特記なし</v>
      </c>
      <c r="N13" s="255"/>
      <c r="O13" s="255"/>
      <c r="P13" s="255"/>
      <c r="Q13" s="255"/>
      <c r="R13" s="255"/>
      <c r="S13" s="256"/>
      <c r="T13" s="71"/>
      <c r="U13" s="26"/>
    </row>
    <row r="14" spans="1:21" ht="39.9" customHeight="1">
      <c r="A14" s="576" t="s">
        <v>180</v>
      </c>
      <c r="B14" s="461"/>
      <c r="C14" s="447"/>
      <c r="D14" s="577" t="s">
        <v>244</v>
      </c>
      <c r="E14" s="578"/>
      <c r="F14" s="258"/>
      <c r="G14" s="255" t="str">
        <f>IF(データシート!BF3=0,"使用しない",データシート!BF3&amp;"台")</f>
        <v>使用しない</v>
      </c>
      <c r="H14" s="255"/>
      <c r="I14" s="255"/>
      <c r="J14" s="255"/>
      <c r="K14" s="514" t="s">
        <v>179</v>
      </c>
      <c r="L14" s="514"/>
      <c r="M14" s="255" t="str">
        <f>IF(データシート!BG3=0,"特記なし",データシート!BG3&amp;"台")</f>
        <v>特記なし</v>
      </c>
      <c r="N14" s="255"/>
      <c r="O14" s="255"/>
      <c r="P14" s="255"/>
      <c r="Q14" s="255"/>
      <c r="R14" s="255"/>
      <c r="S14" s="256"/>
      <c r="T14" s="71"/>
      <c r="U14" s="26"/>
    </row>
    <row r="15" spans="1:21" ht="2.25" customHeight="1">
      <c r="A15" s="226"/>
      <c r="B15" s="114"/>
      <c r="C15" s="114"/>
      <c r="D15" s="114"/>
      <c r="E15" s="114"/>
      <c r="F15" s="114"/>
      <c r="G15" s="114"/>
      <c r="H15" s="114"/>
      <c r="I15" s="114"/>
      <c r="J15" s="114"/>
      <c r="K15" s="114"/>
      <c r="L15" s="114"/>
      <c r="M15" s="114"/>
      <c r="N15" s="114"/>
      <c r="O15" s="114"/>
      <c r="P15" s="114"/>
      <c r="Q15" s="114"/>
      <c r="R15" s="114"/>
      <c r="S15" s="49"/>
      <c r="T15" s="71"/>
      <c r="U15" s="26"/>
    </row>
    <row r="16" spans="1:21" ht="20.100000000000001" customHeight="1">
      <c r="A16" s="592" t="s">
        <v>95</v>
      </c>
      <c r="B16" s="594" t="s">
        <v>18</v>
      </c>
      <c r="C16" s="160" t="s">
        <v>96</v>
      </c>
      <c r="D16" s="476">
        <f>データシート!BA3</f>
        <v>0</v>
      </c>
      <c r="E16" s="476"/>
      <c r="F16" s="476"/>
      <c r="G16" s="161"/>
      <c r="H16" s="161"/>
      <c r="I16" s="161"/>
      <c r="J16" s="161"/>
      <c r="K16" s="162"/>
      <c r="L16" s="597" t="s">
        <v>51</v>
      </c>
      <c r="M16" s="598"/>
      <c r="N16" s="579">
        <f>データシート!$AY$3</f>
        <v>0</v>
      </c>
      <c r="O16" s="580"/>
      <c r="P16" s="580"/>
      <c r="Q16" s="580"/>
      <c r="R16" s="580"/>
      <c r="S16" s="581"/>
      <c r="T16" s="77"/>
      <c r="U16" s="37"/>
    </row>
    <row r="17" spans="1:25" ht="20.100000000000001" customHeight="1">
      <c r="A17" s="593"/>
      <c r="B17" s="595"/>
      <c r="C17" s="448">
        <f>データシート!BB3</f>
        <v>0</v>
      </c>
      <c r="D17" s="449"/>
      <c r="E17" s="449"/>
      <c r="F17" s="449"/>
      <c r="G17" s="449"/>
      <c r="H17" s="449"/>
      <c r="I17" s="449"/>
      <c r="J17" s="449"/>
      <c r="K17" s="450"/>
      <c r="L17" s="599"/>
      <c r="M17" s="600"/>
      <c r="N17" s="582"/>
      <c r="O17" s="583"/>
      <c r="P17" s="583"/>
      <c r="Q17" s="583"/>
      <c r="R17" s="583"/>
      <c r="S17" s="584"/>
      <c r="T17" s="77"/>
      <c r="U17" s="37"/>
    </row>
    <row r="18" spans="1:25" ht="39.9" customHeight="1">
      <c r="A18" s="241" t="s">
        <v>97</v>
      </c>
      <c r="B18" s="596"/>
      <c r="C18" s="560"/>
      <c r="D18" s="469"/>
      <c r="E18" s="469"/>
      <c r="F18" s="469"/>
      <c r="G18" s="469"/>
      <c r="H18" s="469"/>
      <c r="I18" s="469"/>
      <c r="J18" s="469"/>
      <c r="K18" s="470"/>
      <c r="L18" s="601" t="s">
        <v>98</v>
      </c>
      <c r="M18" s="602"/>
      <c r="N18" s="513">
        <f>データシート!$AZ$3</f>
        <v>0</v>
      </c>
      <c r="O18" s="514"/>
      <c r="P18" s="514"/>
      <c r="Q18" s="514"/>
      <c r="R18" s="514"/>
      <c r="S18" s="515"/>
      <c r="T18" s="77"/>
      <c r="U18" s="37"/>
    </row>
    <row r="19" spans="1:25" ht="2.25" customHeight="1">
      <c r="A19" s="414"/>
      <c r="B19" s="415"/>
      <c r="C19" s="415"/>
      <c r="D19" s="415"/>
      <c r="E19" s="415"/>
      <c r="F19" s="415"/>
      <c r="G19" s="415"/>
      <c r="H19" s="415"/>
      <c r="I19" s="415"/>
      <c r="J19" s="415"/>
      <c r="K19" s="415"/>
      <c r="L19" s="415"/>
      <c r="M19" s="415"/>
      <c r="N19" s="415"/>
      <c r="O19" s="415"/>
      <c r="P19" s="415"/>
      <c r="Q19" s="415"/>
      <c r="R19" s="415"/>
      <c r="S19" s="49"/>
      <c r="T19" s="71"/>
      <c r="U19" s="26"/>
    </row>
    <row r="20" spans="1:25" ht="18.75" customHeight="1">
      <c r="A20" s="39" t="s">
        <v>230</v>
      </c>
      <c r="B20" s="40"/>
      <c r="C20" s="40"/>
      <c r="D20" s="40"/>
      <c r="E20" s="69"/>
      <c r="F20" s="262"/>
      <c r="G20" s="262"/>
      <c r="H20" s="263"/>
      <c r="I20" s="263"/>
      <c r="J20" s="262"/>
      <c r="K20" s="262"/>
      <c r="L20" s="263"/>
      <c r="M20" s="263"/>
      <c r="N20" s="264"/>
      <c r="O20" s="265"/>
      <c r="P20" s="45"/>
      <c r="Q20" s="46"/>
      <c r="R20" s="81"/>
      <c r="S20" s="112"/>
      <c r="T20" s="78"/>
      <c r="U20" s="47"/>
      <c r="V20" s="132"/>
    </row>
    <row r="21" spans="1:25">
      <c r="A21" s="48"/>
      <c r="B21" s="69"/>
      <c r="C21" s="69"/>
      <c r="D21" s="69"/>
      <c r="E21" s="69"/>
      <c r="F21" s="69"/>
      <c r="G21" s="69"/>
      <c r="H21" s="69"/>
      <c r="I21" s="69"/>
      <c r="J21" s="69"/>
      <c r="K21" s="69"/>
      <c r="L21" s="69"/>
      <c r="M21" s="69"/>
      <c r="N21" s="71"/>
      <c r="O21" s="71"/>
      <c r="P21" s="71"/>
      <c r="Q21" s="71"/>
      <c r="R21" s="71"/>
      <c r="S21" s="49"/>
      <c r="T21" s="71"/>
      <c r="U21" s="26"/>
    </row>
    <row r="22" spans="1:25" ht="18" customHeight="1">
      <c r="A22" s="50"/>
      <c r="B22" s="190"/>
      <c r="C22" s="191"/>
      <c r="D22" s="191"/>
      <c r="E22" s="191"/>
      <c r="F22" s="191"/>
      <c r="G22" s="191"/>
      <c r="H22" s="192"/>
      <c r="I22" s="69"/>
      <c r="J22" s="69"/>
      <c r="K22" s="69"/>
      <c r="L22" s="69"/>
      <c r="M22" s="69"/>
      <c r="N22" s="71"/>
      <c r="O22" s="71"/>
      <c r="P22" s="71"/>
      <c r="Q22" s="71"/>
      <c r="R22" s="71"/>
      <c r="S22" s="49"/>
      <c r="T22" s="71"/>
      <c r="U22" s="26"/>
    </row>
    <row r="23" spans="1:25" ht="18" customHeight="1">
      <c r="A23" s="51"/>
      <c r="B23" s="193"/>
      <c r="C23" s="69"/>
      <c r="D23" s="69"/>
      <c r="E23" s="69"/>
      <c r="F23" s="69"/>
      <c r="G23" s="69"/>
      <c r="H23" s="194"/>
      <c r="I23" s="69"/>
      <c r="J23" s="69"/>
      <c r="K23" s="69"/>
      <c r="L23" s="69"/>
      <c r="M23" s="69"/>
      <c r="N23" s="71"/>
      <c r="O23" s="71"/>
      <c r="P23" s="71"/>
      <c r="Q23" s="71"/>
      <c r="R23" s="71"/>
      <c r="S23" s="49"/>
      <c r="T23" s="71"/>
      <c r="U23" s="26"/>
    </row>
    <row r="24" spans="1:25" ht="18" customHeight="1">
      <c r="A24" s="48"/>
      <c r="B24" s="193"/>
      <c r="C24" s="69"/>
      <c r="D24" s="69"/>
      <c r="E24" s="69"/>
      <c r="F24" s="69"/>
      <c r="G24" s="69"/>
      <c r="H24" s="194"/>
      <c r="I24" s="69"/>
      <c r="J24" s="570"/>
      <c r="K24" s="570"/>
      <c r="L24" s="570"/>
      <c r="M24" s="570"/>
      <c r="N24" s="570"/>
      <c r="O24" s="570"/>
      <c r="P24" s="71"/>
      <c r="Q24" s="71"/>
      <c r="R24" s="71"/>
      <c r="S24" s="49"/>
      <c r="T24" s="71"/>
      <c r="U24" s="26"/>
      <c r="V24" s="132"/>
    </row>
    <row r="25" spans="1:25" ht="18.75" customHeight="1">
      <c r="A25" s="51"/>
      <c r="B25" s="195"/>
      <c r="C25" s="196"/>
      <c r="D25" s="571"/>
      <c r="E25" s="571"/>
      <c r="F25" s="571"/>
      <c r="G25" s="571"/>
      <c r="H25" s="572"/>
      <c r="I25" s="224"/>
      <c r="J25" s="573"/>
      <c r="K25" s="573"/>
      <c r="L25" s="573"/>
      <c r="M25" s="573"/>
      <c r="N25" s="573"/>
      <c r="O25" s="573"/>
      <c r="P25" s="573"/>
      <c r="Q25" s="71"/>
      <c r="R25" s="71"/>
      <c r="S25" s="49"/>
      <c r="T25" s="71"/>
      <c r="U25" s="261"/>
      <c r="V25" s="407"/>
      <c r="W25" s="408"/>
      <c r="X25" s="408"/>
      <c r="Y25" s="408"/>
    </row>
    <row r="26" spans="1:25" ht="3.75" customHeight="1">
      <c r="A26" s="53"/>
      <c r="B26" s="197"/>
      <c r="C26" s="79"/>
      <c r="D26" s="79"/>
      <c r="E26" s="79"/>
      <c r="F26" s="79"/>
      <c r="G26" s="79"/>
      <c r="H26" s="198"/>
      <c r="I26" s="79"/>
      <c r="J26" s="79"/>
      <c r="K26" s="79"/>
      <c r="L26" s="79"/>
      <c r="M26" s="79"/>
      <c r="N26" s="79"/>
      <c r="O26" s="79"/>
      <c r="P26" s="79"/>
      <c r="Q26" s="79"/>
      <c r="R26" s="71"/>
      <c r="S26" s="49"/>
      <c r="T26" s="71"/>
      <c r="U26" s="26"/>
    </row>
    <row r="27" spans="1:25" ht="12.75" customHeight="1">
      <c r="A27" s="53"/>
      <c r="B27" s="197"/>
      <c r="C27" s="79"/>
      <c r="D27" s="79"/>
      <c r="E27" s="79"/>
      <c r="F27" s="79"/>
      <c r="G27" s="79"/>
      <c r="H27" s="198"/>
      <c r="I27" s="79"/>
      <c r="J27" s="204"/>
      <c r="K27" s="204"/>
      <c r="L27" s="205" t="s">
        <v>234</v>
      </c>
      <c r="M27" s="204">
        <v>27</v>
      </c>
      <c r="N27" s="71" t="s">
        <v>235</v>
      </c>
      <c r="O27" s="260"/>
      <c r="P27" s="204" t="s">
        <v>236</v>
      </c>
      <c r="Q27" s="260"/>
      <c r="R27" s="204" t="s">
        <v>237</v>
      </c>
      <c r="S27" s="183"/>
      <c r="T27" s="79"/>
      <c r="U27" s="16"/>
      <c r="V27" s="222" t="s">
        <v>102</v>
      </c>
    </row>
    <row r="28" spans="1:25">
      <c r="A28" s="184"/>
      <c r="B28" s="199"/>
      <c r="C28" s="185"/>
      <c r="D28" s="185"/>
      <c r="E28" s="185"/>
      <c r="F28" s="185"/>
      <c r="G28" s="185"/>
      <c r="H28" s="200"/>
      <c r="I28" s="185"/>
      <c r="J28" s="185"/>
      <c r="K28" s="185"/>
      <c r="L28" s="185"/>
      <c r="M28" s="185"/>
      <c r="N28" s="185"/>
      <c r="O28" s="185"/>
      <c r="P28" s="185"/>
      <c r="Q28" s="185"/>
      <c r="R28" s="185"/>
      <c r="S28" s="186"/>
    </row>
    <row r="29" spans="1:25">
      <c r="A29" s="184"/>
      <c r="B29" s="199"/>
      <c r="C29" s="185"/>
      <c r="D29" s="185"/>
      <c r="E29" s="185"/>
      <c r="F29" s="185"/>
      <c r="G29" s="185"/>
      <c r="H29" s="200"/>
      <c r="I29" s="185"/>
      <c r="J29" s="185"/>
      <c r="K29" s="185"/>
      <c r="L29" s="185"/>
      <c r="M29" s="185"/>
      <c r="N29" s="185"/>
      <c r="O29" s="185"/>
      <c r="P29" s="185"/>
      <c r="Q29" s="185"/>
      <c r="R29" s="185"/>
      <c r="S29" s="186"/>
    </row>
    <row r="30" spans="1:25" ht="14.4">
      <c r="A30" s="184"/>
      <c r="B30" s="199"/>
      <c r="C30" s="185"/>
      <c r="D30" s="185"/>
      <c r="E30" s="185"/>
      <c r="F30" s="185"/>
      <c r="G30" s="185"/>
      <c r="H30" s="200"/>
      <c r="I30" s="185"/>
      <c r="J30" s="206" t="s">
        <v>238</v>
      </c>
      <c r="K30" s="207"/>
      <c r="L30" s="207"/>
      <c r="M30" s="207"/>
      <c r="N30" s="206" t="s">
        <v>315</v>
      </c>
      <c r="O30" s="207"/>
      <c r="P30" s="207"/>
      <c r="Q30" s="185"/>
      <c r="R30" s="185"/>
      <c r="S30" s="186"/>
    </row>
    <row r="31" spans="1:25">
      <c r="A31" s="184"/>
      <c r="B31" s="199"/>
      <c r="C31" s="185"/>
      <c r="D31" s="185"/>
      <c r="E31" s="185"/>
      <c r="F31" s="185"/>
      <c r="G31" s="185"/>
      <c r="H31" s="200"/>
      <c r="I31" s="185"/>
      <c r="J31" s="185"/>
      <c r="K31" s="185"/>
      <c r="L31" s="185"/>
      <c r="M31" s="185"/>
      <c r="N31" s="185"/>
      <c r="O31" s="185"/>
      <c r="P31" s="185"/>
      <c r="Q31" s="185"/>
      <c r="R31" s="185"/>
      <c r="S31" s="186"/>
    </row>
    <row r="32" spans="1:25">
      <c r="A32" s="184"/>
      <c r="B32" s="199"/>
      <c r="C32" s="79" t="s">
        <v>233</v>
      </c>
      <c r="D32" s="185"/>
      <c r="E32" s="185"/>
      <c r="F32" s="185"/>
      <c r="G32" s="185"/>
      <c r="H32" s="200"/>
      <c r="I32" s="185"/>
      <c r="J32" s="185" t="s">
        <v>239</v>
      </c>
      <c r="K32" s="185"/>
      <c r="L32" s="185"/>
      <c r="M32" s="185"/>
      <c r="N32" s="185"/>
      <c r="O32" s="185"/>
      <c r="P32" s="185"/>
      <c r="Q32" s="185"/>
      <c r="R32" s="185"/>
      <c r="S32" s="186"/>
    </row>
    <row r="33" spans="1:25">
      <c r="A33" s="184"/>
      <c r="B33" s="199"/>
      <c r="C33" s="79"/>
      <c r="D33" s="185"/>
      <c r="E33" s="185"/>
      <c r="F33" s="185"/>
      <c r="G33" s="185"/>
      <c r="H33" s="200"/>
      <c r="I33" s="185"/>
      <c r="J33" s="185"/>
      <c r="K33" s="185"/>
      <c r="L33" s="185"/>
      <c r="M33" s="185"/>
      <c r="N33" s="185"/>
      <c r="O33" s="185"/>
      <c r="P33" s="185"/>
      <c r="Q33" s="185"/>
      <c r="R33" s="185"/>
      <c r="S33" s="186"/>
    </row>
    <row r="34" spans="1:25">
      <c r="A34" s="184"/>
      <c r="B34" s="199"/>
      <c r="C34" s="185"/>
      <c r="D34" s="185"/>
      <c r="E34" s="185"/>
      <c r="F34" s="185"/>
      <c r="G34" s="185"/>
      <c r="H34" s="200"/>
      <c r="I34" s="185"/>
      <c r="J34" s="185" t="s">
        <v>240</v>
      </c>
      <c r="K34" s="185"/>
      <c r="L34" s="185"/>
      <c r="M34" s="185"/>
      <c r="N34" s="185"/>
      <c r="O34" s="185"/>
      <c r="P34" s="185"/>
      <c r="Q34" s="185"/>
      <c r="R34" s="185"/>
      <c r="S34" s="186"/>
    </row>
    <row r="35" spans="1:25" ht="13.5" customHeight="1">
      <c r="A35" s="184"/>
      <c r="B35" s="199"/>
      <c r="C35" s="185"/>
      <c r="D35" s="185"/>
      <c r="E35" s="185"/>
      <c r="F35" s="185"/>
      <c r="G35" s="185"/>
      <c r="H35" s="200"/>
      <c r="I35" s="185"/>
      <c r="J35" s="564"/>
      <c r="K35" s="564"/>
      <c r="L35" s="564"/>
      <c r="M35" s="564"/>
      <c r="N35" s="564"/>
      <c r="O35" s="564"/>
      <c r="P35" s="564"/>
      <c r="Q35" s="209"/>
      <c r="R35" s="209"/>
      <c r="S35" s="186"/>
      <c r="V35" s="222" t="s">
        <v>103</v>
      </c>
    </row>
    <row r="36" spans="1:25" ht="13.5" customHeight="1">
      <c r="A36" s="184"/>
      <c r="B36" s="199"/>
      <c r="C36" s="185"/>
      <c r="D36" s="185"/>
      <c r="E36" s="185"/>
      <c r="F36" s="185"/>
      <c r="G36" s="185"/>
      <c r="H36" s="200"/>
      <c r="I36" s="185"/>
      <c r="J36" s="564"/>
      <c r="K36" s="564"/>
      <c r="L36" s="564"/>
      <c r="M36" s="564"/>
      <c r="N36" s="564"/>
      <c r="O36" s="564"/>
      <c r="P36" s="564"/>
      <c r="Q36" s="566" t="s">
        <v>241</v>
      </c>
      <c r="R36" s="567"/>
      <c r="S36" s="186"/>
      <c r="V36" s="407" t="s">
        <v>106</v>
      </c>
      <c r="W36" s="408"/>
      <c r="X36" s="408"/>
      <c r="Y36" s="408"/>
    </row>
    <row r="37" spans="1:25" ht="13.5" customHeight="1">
      <c r="A37" s="184"/>
      <c r="B37" s="199"/>
      <c r="C37" s="185"/>
      <c r="D37" s="185"/>
      <c r="E37" s="185"/>
      <c r="F37" s="185"/>
      <c r="G37" s="185"/>
      <c r="H37" s="200"/>
      <c r="I37" s="185"/>
      <c r="J37" s="564"/>
      <c r="K37" s="564"/>
      <c r="L37" s="564"/>
      <c r="M37" s="564"/>
      <c r="N37" s="564"/>
      <c r="O37" s="564"/>
      <c r="P37" s="564"/>
      <c r="Q37" s="568"/>
      <c r="R37" s="569"/>
      <c r="S37" s="186"/>
    </row>
    <row r="38" spans="1:25" ht="5.25" customHeight="1">
      <c r="A38" s="184"/>
      <c r="B38" s="199"/>
      <c r="C38" s="185"/>
      <c r="D38" s="185"/>
      <c r="E38" s="185"/>
      <c r="F38" s="185"/>
      <c r="G38" s="185"/>
      <c r="H38" s="200"/>
      <c r="I38" s="185"/>
      <c r="J38" s="565"/>
      <c r="K38" s="565"/>
      <c r="L38" s="565"/>
      <c r="M38" s="565"/>
      <c r="N38" s="565"/>
      <c r="O38" s="565"/>
      <c r="P38" s="565"/>
      <c r="Q38" s="208"/>
      <c r="R38" s="208"/>
      <c r="S38" s="186"/>
    </row>
    <row r="39" spans="1:25">
      <c r="A39" s="184"/>
      <c r="B39" s="199"/>
      <c r="C39" s="185"/>
      <c r="D39" s="185"/>
      <c r="E39" s="185"/>
      <c r="F39" s="185"/>
      <c r="G39" s="185"/>
      <c r="H39" s="200"/>
      <c r="I39" s="185"/>
      <c r="J39" s="185"/>
      <c r="K39" s="185"/>
      <c r="L39" s="185"/>
      <c r="M39" s="185"/>
      <c r="N39" s="185"/>
      <c r="O39" s="185"/>
      <c r="P39" s="185"/>
      <c r="Q39" s="185"/>
      <c r="R39" s="185"/>
      <c r="S39" s="186"/>
    </row>
    <row r="40" spans="1:25">
      <c r="A40" s="184"/>
      <c r="B40" s="199"/>
      <c r="C40" s="185"/>
      <c r="D40" s="185"/>
      <c r="E40" s="185"/>
      <c r="F40" s="185"/>
      <c r="G40" s="185"/>
      <c r="H40" s="200"/>
      <c r="I40" s="185"/>
      <c r="J40" s="185"/>
      <c r="K40" s="185"/>
      <c r="L40" s="185"/>
      <c r="M40" s="185"/>
      <c r="N40" s="185"/>
      <c r="O40" s="185"/>
      <c r="P40" s="185"/>
      <c r="Q40" s="185"/>
      <c r="R40" s="185"/>
      <c r="S40" s="186"/>
    </row>
    <row r="41" spans="1:25">
      <c r="A41" s="184"/>
      <c r="B41" s="199"/>
      <c r="C41" s="185"/>
      <c r="D41" s="185"/>
      <c r="E41" s="185"/>
      <c r="F41" s="185"/>
      <c r="G41" s="185"/>
      <c r="H41" s="200"/>
      <c r="I41" s="185"/>
      <c r="J41" s="185"/>
      <c r="K41" s="185"/>
      <c r="L41" s="185"/>
      <c r="M41" s="185"/>
      <c r="N41" s="185"/>
      <c r="O41" s="185"/>
      <c r="P41" s="185"/>
      <c r="Q41" s="185"/>
      <c r="R41" s="185"/>
      <c r="S41" s="186"/>
    </row>
    <row r="42" spans="1:25">
      <c r="A42" s="184"/>
      <c r="B42" s="199"/>
      <c r="C42" s="185"/>
      <c r="D42" s="185"/>
      <c r="E42" s="185"/>
      <c r="F42" s="185"/>
      <c r="G42" s="185"/>
      <c r="H42" s="200"/>
      <c r="I42" s="185"/>
      <c r="J42" s="185"/>
      <c r="K42" s="185"/>
      <c r="L42" s="185"/>
      <c r="M42" s="185"/>
      <c r="N42" s="185"/>
      <c r="O42" s="185"/>
      <c r="P42" s="185"/>
      <c r="Q42" s="185"/>
      <c r="R42" s="185"/>
      <c r="S42" s="186"/>
    </row>
    <row r="43" spans="1:25">
      <c r="A43" s="184"/>
      <c r="B43" s="199"/>
      <c r="C43" s="185"/>
      <c r="D43" s="185"/>
      <c r="E43" s="185"/>
      <c r="F43" s="185"/>
      <c r="G43" s="185"/>
      <c r="H43" s="200"/>
      <c r="I43" s="185"/>
      <c r="J43" s="185"/>
      <c r="K43" s="185"/>
      <c r="L43" s="185"/>
      <c r="M43" s="185"/>
      <c r="N43" s="185"/>
      <c r="O43" s="185"/>
      <c r="P43" s="185"/>
      <c r="Q43" s="185"/>
      <c r="R43" s="185"/>
      <c r="S43" s="186"/>
    </row>
    <row r="44" spans="1:25">
      <c r="A44" s="184"/>
      <c r="B44" s="199"/>
      <c r="C44" s="185"/>
      <c r="D44" s="185"/>
      <c r="E44" s="185"/>
      <c r="F44" s="185"/>
      <c r="G44" s="185"/>
      <c r="H44" s="200"/>
      <c r="I44" s="185"/>
      <c r="J44" s="185"/>
      <c r="K44" s="185"/>
      <c r="L44" s="185"/>
      <c r="M44" s="185"/>
      <c r="N44" s="185"/>
      <c r="O44" s="185"/>
      <c r="P44" s="185"/>
      <c r="Q44" s="185"/>
      <c r="R44" s="185"/>
      <c r="S44" s="186"/>
    </row>
    <row r="45" spans="1:25">
      <c r="A45" s="184"/>
      <c r="B45" s="199"/>
      <c r="C45" s="185"/>
      <c r="D45" s="185"/>
      <c r="E45" s="185"/>
      <c r="F45" s="185"/>
      <c r="G45" s="185"/>
      <c r="H45" s="200"/>
      <c r="I45" s="185"/>
      <c r="J45" s="185"/>
      <c r="K45" s="185"/>
      <c r="L45" s="185"/>
      <c r="M45" s="185"/>
      <c r="N45" s="185"/>
      <c r="O45" s="185"/>
      <c r="P45" s="185"/>
      <c r="Q45" s="185"/>
      <c r="R45" s="185"/>
      <c r="S45" s="186"/>
    </row>
    <row r="46" spans="1:25">
      <c r="A46" s="184"/>
      <c r="B46" s="199"/>
      <c r="C46" s="185"/>
      <c r="D46" s="185"/>
      <c r="E46" s="185"/>
      <c r="F46" s="185"/>
      <c r="G46" s="185"/>
      <c r="H46" s="200"/>
      <c r="I46" s="185"/>
      <c r="J46" s="185"/>
      <c r="K46" s="185"/>
      <c r="L46" s="185"/>
      <c r="M46" s="185"/>
      <c r="N46" s="185"/>
      <c r="O46" s="185"/>
      <c r="P46" s="185"/>
      <c r="Q46" s="185"/>
      <c r="R46" s="185"/>
      <c r="S46" s="186"/>
    </row>
    <row r="47" spans="1:25">
      <c r="A47" s="184"/>
      <c r="B47" s="199"/>
      <c r="C47" s="185"/>
      <c r="D47" s="185"/>
      <c r="E47" s="185"/>
      <c r="F47" s="185"/>
      <c r="G47" s="185"/>
      <c r="H47" s="200"/>
      <c r="I47" s="185"/>
      <c r="J47" s="185"/>
      <c r="K47" s="185"/>
      <c r="L47" s="185"/>
      <c r="M47" s="185"/>
      <c r="N47" s="185"/>
      <c r="O47" s="185"/>
      <c r="P47" s="185"/>
      <c r="Q47" s="185"/>
      <c r="R47" s="185"/>
      <c r="S47" s="186"/>
    </row>
    <row r="48" spans="1:25">
      <c r="A48" s="184"/>
      <c r="B48" s="199"/>
      <c r="C48" s="185"/>
      <c r="D48" s="185"/>
      <c r="E48" s="185"/>
      <c r="F48" s="185"/>
      <c r="G48" s="185"/>
      <c r="H48" s="200"/>
      <c r="I48" s="185"/>
      <c r="J48" s="185"/>
      <c r="K48" s="185"/>
      <c r="L48" s="185"/>
      <c r="M48" s="185"/>
      <c r="N48" s="185"/>
      <c r="O48" s="185"/>
      <c r="P48" s="185"/>
      <c r="Q48" s="185"/>
      <c r="R48" s="185"/>
      <c r="S48" s="186"/>
    </row>
    <row r="49" spans="1:19">
      <c r="A49" s="184"/>
      <c r="B49" s="199"/>
      <c r="C49" s="185"/>
      <c r="D49" s="185"/>
      <c r="E49" s="185"/>
      <c r="F49" s="185"/>
      <c r="G49" s="185"/>
      <c r="H49" s="200"/>
      <c r="I49" s="185"/>
      <c r="J49" s="185"/>
      <c r="K49" s="185"/>
      <c r="L49" s="185"/>
      <c r="M49" s="185"/>
      <c r="N49" s="185"/>
      <c r="O49" s="185"/>
      <c r="P49" s="185"/>
      <c r="Q49" s="185"/>
      <c r="R49" s="185"/>
      <c r="S49" s="186"/>
    </row>
    <row r="50" spans="1:19">
      <c r="A50" s="184"/>
      <c r="B50" s="199"/>
      <c r="C50" s="185"/>
      <c r="D50" s="185"/>
      <c r="E50" s="185"/>
      <c r="F50" s="185"/>
      <c r="G50" s="185"/>
      <c r="H50" s="200"/>
      <c r="I50" s="185"/>
      <c r="J50" s="185"/>
      <c r="K50" s="185"/>
      <c r="L50" s="185"/>
      <c r="M50" s="185"/>
      <c r="N50" s="185"/>
      <c r="O50" s="185"/>
      <c r="P50" s="185"/>
      <c r="Q50" s="185"/>
      <c r="R50" s="185"/>
      <c r="S50" s="186"/>
    </row>
    <row r="51" spans="1:19">
      <c r="A51" s="184"/>
      <c r="B51" s="199"/>
      <c r="C51" s="185"/>
      <c r="D51" s="185"/>
      <c r="E51" s="185"/>
      <c r="F51" s="185"/>
      <c r="G51" s="185"/>
      <c r="H51" s="200"/>
      <c r="I51" s="185"/>
      <c r="J51" s="185"/>
      <c r="K51" s="185"/>
      <c r="L51" s="185"/>
      <c r="M51" s="185"/>
      <c r="N51" s="185"/>
      <c r="O51" s="185"/>
      <c r="P51" s="185"/>
      <c r="Q51" s="185"/>
      <c r="R51" s="185"/>
      <c r="S51" s="186"/>
    </row>
    <row r="52" spans="1:19">
      <c r="A52" s="184"/>
      <c r="B52" s="201"/>
      <c r="C52" s="202"/>
      <c r="D52" s="202"/>
      <c r="E52" s="202"/>
      <c r="F52" s="202"/>
      <c r="G52" s="202"/>
      <c r="H52" s="203"/>
      <c r="I52" s="185"/>
      <c r="J52" s="185"/>
      <c r="K52" s="185"/>
      <c r="L52" s="185"/>
      <c r="M52" s="185"/>
      <c r="N52" s="185"/>
      <c r="O52" s="185"/>
      <c r="P52" s="185"/>
      <c r="Q52" s="185"/>
      <c r="R52" s="185"/>
      <c r="S52" s="186"/>
    </row>
    <row r="53" spans="1:19" ht="12.6" thickBot="1">
      <c r="A53" s="187"/>
      <c r="B53" s="188"/>
      <c r="C53" s="188"/>
      <c r="D53" s="188"/>
      <c r="E53" s="188"/>
      <c r="F53" s="188"/>
      <c r="G53" s="188"/>
      <c r="H53" s="188"/>
      <c r="I53" s="188"/>
      <c r="J53" s="188"/>
      <c r="K53" s="188"/>
      <c r="L53" s="188"/>
      <c r="M53" s="188"/>
      <c r="N53" s="188"/>
      <c r="O53" s="188"/>
      <c r="P53" s="188"/>
      <c r="Q53" s="188"/>
      <c r="R53" s="188"/>
      <c r="S53" s="189"/>
    </row>
  </sheetData>
  <sheetProtection selectLockedCells="1"/>
  <mergeCells count="55">
    <mergeCell ref="A4:R4"/>
    <mergeCell ref="A6:B6"/>
    <mergeCell ref="B1:P1"/>
    <mergeCell ref="A3:B3"/>
    <mergeCell ref="C3:D3"/>
    <mergeCell ref="E3:G3"/>
    <mergeCell ref="H3:K3"/>
    <mergeCell ref="L3:N3"/>
    <mergeCell ref="C5:S5"/>
    <mergeCell ref="C6:S6"/>
    <mergeCell ref="A7:R7"/>
    <mergeCell ref="A8:B8"/>
    <mergeCell ref="F8:G8"/>
    <mergeCell ref="J8:K8"/>
    <mergeCell ref="N8:O8"/>
    <mergeCell ref="P8:R8"/>
    <mergeCell ref="A10:C10"/>
    <mergeCell ref="F10:G10"/>
    <mergeCell ref="J10:K10"/>
    <mergeCell ref="N10:O10"/>
    <mergeCell ref="P10:R10"/>
    <mergeCell ref="A9:B9"/>
    <mergeCell ref="F9:G9"/>
    <mergeCell ref="J9:K9"/>
    <mergeCell ref="N9:O9"/>
    <mergeCell ref="P9:R9"/>
    <mergeCell ref="N18:S18"/>
    <mergeCell ref="N16:S17"/>
    <mergeCell ref="A11:C11"/>
    <mergeCell ref="N11:O11"/>
    <mergeCell ref="P11:R11"/>
    <mergeCell ref="A12:C12"/>
    <mergeCell ref="D12:L12"/>
    <mergeCell ref="N12:O12"/>
    <mergeCell ref="P12:R12"/>
    <mergeCell ref="A16:A17"/>
    <mergeCell ref="B16:B18"/>
    <mergeCell ref="D16:F16"/>
    <mergeCell ref="L16:M17"/>
    <mergeCell ref="C17:K18"/>
    <mergeCell ref="L18:M18"/>
    <mergeCell ref="A13:C13"/>
    <mergeCell ref="D13:F13"/>
    <mergeCell ref="K13:L13"/>
    <mergeCell ref="A14:C14"/>
    <mergeCell ref="D14:E14"/>
    <mergeCell ref="K14:L14"/>
    <mergeCell ref="V36:Y36"/>
    <mergeCell ref="J35:P38"/>
    <mergeCell ref="Q36:R37"/>
    <mergeCell ref="A19:R19"/>
    <mergeCell ref="J24:O24"/>
    <mergeCell ref="D25:H25"/>
    <mergeCell ref="J25:P25"/>
    <mergeCell ref="V25:Y25"/>
  </mergeCells>
  <phoneticPr fontId="32"/>
  <printOptions horizontalCentered="1" verticalCentered="1"/>
  <pageMargins left="0.39370078740157483" right="0.39370078740157483" top="0.59020397231334776" bottom="0.59020397231334776" header="0.51174154431801144" footer="0.51174154431801144"/>
  <pageSetup paperSize="9" scale="88" orientation="portrait" r:id="rId1"/>
  <headerFooter alignWithMargins="0"/>
  <colBreaks count="1" manualBreakCount="1">
    <brk id="19" max="1048575" man="1"/>
  </colBreak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tint="-0.249977111117893"/>
  </sheetPr>
  <dimension ref="A1:Y46"/>
  <sheetViews>
    <sheetView showGridLines="0" view="pageBreakPreview" topLeftCell="A4" zoomScaleSheetLayoutView="100" workbookViewId="0">
      <selection activeCell="U1" sqref="U1"/>
    </sheetView>
  </sheetViews>
  <sheetFormatPr defaultColWidth="8" defaultRowHeight="12"/>
  <cols>
    <col min="1" max="1" width="5.6640625" style="15" customWidth="1"/>
    <col min="2" max="2" width="6.6640625" style="15" customWidth="1"/>
    <col min="3" max="4" width="9.44140625" style="15" customWidth="1"/>
    <col min="5" max="5" width="3.44140625" style="15" customWidth="1"/>
    <col min="6" max="6" width="5" style="15" customWidth="1"/>
    <col min="7" max="7" width="4.44140625" style="15" customWidth="1"/>
    <col min="8" max="8" width="9.44140625" style="15" customWidth="1"/>
    <col min="9" max="9" width="3.44140625" style="15" customWidth="1"/>
    <col min="10" max="10" width="5.6640625" style="15" customWidth="1"/>
    <col min="11" max="11" width="3.88671875" style="15" customWidth="1"/>
    <col min="12" max="12" width="9.44140625" style="15" customWidth="1"/>
    <col min="13" max="13" width="3.44140625" style="15" customWidth="1"/>
    <col min="14" max="14" width="5.6640625" style="15" customWidth="1"/>
    <col min="15" max="15" width="3.88671875" style="15" customWidth="1"/>
    <col min="16" max="17" width="3.44140625" style="15" customWidth="1"/>
    <col min="18" max="18" width="2.44140625" style="15" customWidth="1"/>
    <col min="19" max="19" width="3.44140625" style="15" customWidth="1"/>
    <col min="20" max="21" width="2.44140625" style="15" customWidth="1"/>
    <col min="22" max="16384" width="8" style="15"/>
  </cols>
  <sheetData>
    <row r="1" spans="1:21" ht="46.5" customHeight="1">
      <c r="A1" s="22"/>
      <c r="B1" s="618" t="s">
        <v>349</v>
      </c>
      <c r="C1" s="618"/>
      <c r="D1" s="618"/>
      <c r="E1" s="618"/>
      <c r="F1" s="618"/>
      <c r="G1" s="618"/>
      <c r="H1" s="618"/>
      <c r="I1" s="618"/>
      <c r="J1" s="618"/>
      <c r="K1" s="618"/>
      <c r="L1" s="618"/>
      <c r="M1" s="618"/>
      <c r="N1" s="618"/>
      <c r="O1" s="618"/>
      <c r="P1" s="618"/>
      <c r="Q1" s="23"/>
      <c r="R1" s="23"/>
      <c r="S1" s="23"/>
      <c r="T1" s="23"/>
      <c r="U1" s="24"/>
    </row>
    <row r="2" spans="1:21" ht="7.5" customHeight="1" thickBot="1">
      <c r="A2" s="22"/>
      <c r="B2" s="22"/>
      <c r="C2" s="22"/>
      <c r="D2" s="22"/>
      <c r="E2" s="22"/>
      <c r="F2" s="22"/>
      <c r="G2" s="22"/>
      <c r="H2" s="22"/>
      <c r="I2" s="22"/>
      <c r="J2" s="22"/>
      <c r="K2" s="22"/>
      <c r="L2" s="22"/>
      <c r="M2" s="22"/>
      <c r="N2" s="22"/>
      <c r="O2" s="22"/>
      <c r="P2" s="22"/>
      <c r="Q2" s="22"/>
      <c r="R2" s="22"/>
      <c r="S2" s="22"/>
      <c r="T2" s="22"/>
      <c r="U2" s="16"/>
    </row>
    <row r="3" spans="1:21" ht="30" customHeight="1">
      <c r="A3" s="534" t="s">
        <v>324</v>
      </c>
      <c r="B3" s="535"/>
      <c r="C3" s="544" t="str">
        <f>'(例）データシート'!C3</f>
        <v>中央</v>
      </c>
      <c r="D3" s="545"/>
      <c r="E3" s="538" t="s">
        <v>323</v>
      </c>
      <c r="F3" s="539"/>
      <c r="G3" s="540"/>
      <c r="H3" s="541" t="s">
        <v>167</v>
      </c>
      <c r="I3" s="542"/>
      <c r="J3" s="542"/>
      <c r="K3" s="543"/>
      <c r="L3" s="544" t="str">
        <f>'(例）データシート'!B3</f>
        <v>中学校</v>
      </c>
      <c r="M3" s="545"/>
      <c r="N3" s="545"/>
      <c r="O3" s="233" t="s">
        <v>81</v>
      </c>
      <c r="P3" s="233"/>
      <c r="Q3" s="233"/>
      <c r="R3" s="233"/>
      <c r="S3" s="234"/>
      <c r="T3" s="70"/>
      <c r="U3" s="25"/>
    </row>
    <row r="4" spans="1:21" ht="2.25" customHeight="1">
      <c r="A4" s="414"/>
      <c r="B4" s="415"/>
      <c r="C4" s="415"/>
      <c r="D4" s="415"/>
      <c r="E4" s="415"/>
      <c r="F4" s="415"/>
      <c r="G4" s="415"/>
      <c r="H4" s="415"/>
      <c r="I4" s="415"/>
      <c r="J4" s="415"/>
      <c r="K4" s="415"/>
      <c r="L4" s="415"/>
      <c r="M4" s="415"/>
      <c r="N4" s="415"/>
      <c r="O4" s="415"/>
      <c r="P4" s="415"/>
      <c r="Q4" s="415"/>
      <c r="R4" s="415"/>
      <c r="S4" s="49"/>
      <c r="T4" s="71"/>
      <c r="U4" s="26"/>
    </row>
    <row r="5" spans="1:21" ht="19.5" customHeight="1">
      <c r="A5" s="27"/>
      <c r="B5" s="28"/>
      <c r="C5" s="527" t="str">
        <f>'(例）データシート'!$E$3</f>
        <v>みとしりつあんこんちゅうがっこう</v>
      </c>
      <c r="D5" s="528"/>
      <c r="E5" s="528"/>
      <c r="F5" s="528"/>
      <c r="G5" s="528"/>
      <c r="H5" s="528"/>
      <c r="I5" s="528"/>
      <c r="J5" s="528"/>
      <c r="K5" s="528"/>
      <c r="L5" s="528"/>
      <c r="M5" s="528"/>
      <c r="N5" s="528"/>
      <c r="O5" s="528"/>
      <c r="P5" s="528"/>
      <c r="Q5" s="528"/>
      <c r="R5" s="528"/>
      <c r="S5" s="619"/>
      <c r="T5" s="72"/>
      <c r="U5" s="29"/>
    </row>
    <row r="6" spans="1:21" ht="45" customHeight="1">
      <c r="A6" s="617" t="s">
        <v>10</v>
      </c>
      <c r="B6" s="488"/>
      <c r="C6" s="620" t="str">
        <f>'(例）データシート'!D3</f>
        <v>水戸立安紺中学校</v>
      </c>
      <c r="D6" s="621"/>
      <c r="E6" s="621"/>
      <c r="F6" s="621"/>
      <c r="G6" s="621"/>
      <c r="H6" s="621"/>
      <c r="I6" s="621"/>
      <c r="J6" s="621"/>
      <c r="K6" s="621"/>
      <c r="L6" s="621"/>
      <c r="M6" s="621"/>
      <c r="N6" s="621"/>
      <c r="O6" s="621"/>
      <c r="P6" s="621"/>
      <c r="Q6" s="621"/>
      <c r="R6" s="621"/>
      <c r="S6" s="622"/>
      <c r="T6" s="71"/>
      <c r="U6" s="26"/>
    </row>
    <row r="7" spans="1:21" ht="2.25" customHeight="1">
      <c r="A7" s="414"/>
      <c r="B7" s="415"/>
      <c r="C7" s="415"/>
      <c r="D7" s="415"/>
      <c r="E7" s="415"/>
      <c r="F7" s="415"/>
      <c r="G7" s="415"/>
      <c r="H7" s="415"/>
      <c r="I7" s="415"/>
      <c r="J7" s="415"/>
      <c r="K7" s="415"/>
      <c r="L7" s="415"/>
      <c r="M7" s="415"/>
      <c r="N7" s="415"/>
      <c r="O7" s="415"/>
      <c r="P7" s="415"/>
      <c r="Q7" s="415"/>
      <c r="R7" s="415"/>
      <c r="S7" s="49"/>
      <c r="T7" s="71"/>
      <c r="U7" s="26"/>
    </row>
    <row r="8" spans="1:21" ht="39.9" customHeight="1">
      <c r="A8" s="611" t="s">
        <v>85</v>
      </c>
      <c r="B8" s="612"/>
      <c r="C8" s="239" t="s">
        <v>86</v>
      </c>
      <c r="D8" s="242" t="str">
        <f>IF(L3="職場・一般","10,000",IF(L3="大学","10,000",IF(L3="小学校","6,000","8,000")))</f>
        <v>8,000</v>
      </c>
      <c r="E8" s="242"/>
      <c r="F8" s="613" t="s">
        <v>87</v>
      </c>
      <c r="G8" s="613"/>
      <c r="H8" s="259">
        <f>COUNTA('（例）記入シート'!E31:J31)</f>
        <v>3</v>
      </c>
      <c r="I8" s="243"/>
      <c r="J8" s="614" t="s">
        <v>88</v>
      </c>
      <c r="K8" s="614"/>
      <c r="L8" s="243" t="s">
        <v>89</v>
      </c>
      <c r="M8" s="243"/>
      <c r="N8" s="615">
        <f>D8*H8</f>
        <v>24000</v>
      </c>
      <c r="O8" s="615"/>
      <c r="P8" s="616" t="s">
        <v>90</v>
      </c>
      <c r="Q8" s="616"/>
      <c r="R8" s="616"/>
      <c r="S8" s="244"/>
      <c r="T8" s="76"/>
      <c r="U8" s="36"/>
    </row>
    <row r="9" spans="1:21" ht="39.9" customHeight="1">
      <c r="A9" s="603" t="s">
        <v>91</v>
      </c>
      <c r="B9" s="604"/>
      <c r="C9" s="240" t="s">
        <v>92</v>
      </c>
      <c r="D9" s="245" t="str">
        <f>IF(L3="職場・一般","1,800",IF(L3="大学","1,800","1,000"))</f>
        <v>1,000</v>
      </c>
      <c r="E9" s="246"/>
      <c r="F9" s="605" t="s">
        <v>87</v>
      </c>
      <c r="G9" s="605"/>
      <c r="H9" s="247">
        <f>'（例）記入シート'!E16</f>
        <v>18</v>
      </c>
      <c r="I9" s="247"/>
      <c r="J9" s="606" t="s">
        <v>93</v>
      </c>
      <c r="K9" s="606"/>
      <c r="L9" s="247" t="s">
        <v>89</v>
      </c>
      <c r="M9" s="247"/>
      <c r="N9" s="586">
        <f>D9*H9</f>
        <v>18000</v>
      </c>
      <c r="O9" s="586"/>
      <c r="P9" s="607" t="s">
        <v>90</v>
      </c>
      <c r="Q9" s="607"/>
      <c r="R9" s="607"/>
      <c r="S9" s="248"/>
      <c r="T9" s="76"/>
      <c r="U9" s="36"/>
    </row>
    <row r="10" spans="1:21" ht="39.9" customHeight="1">
      <c r="A10" s="608" t="s">
        <v>14</v>
      </c>
      <c r="B10" s="609"/>
      <c r="C10" s="610"/>
      <c r="D10" s="249" t="str">
        <f>IF(L3="職場・一般","1,800",IF(L3="大学","1,800","1,000"))</f>
        <v>1,000</v>
      </c>
      <c r="E10" s="250"/>
      <c r="F10" s="605" t="s">
        <v>87</v>
      </c>
      <c r="G10" s="605"/>
      <c r="H10" s="247">
        <f>'(例）データシート'!AX3</f>
        <v>15</v>
      </c>
      <c r="I10" s="247"/>
      <c r="J10" s="606" t="s">
        <v>93</v>
      </c>
      <c r="K10" s="606"/>
      <c r="L10" s="247" t="s">
        <v>89</v>
      </c>
      <c r="M10" s="247"/>
      <c r="N10" s="586">
        <f>D10*H10</f>
        <v>15000</v>
      </c>
      <c r="O10" s="586"/>
      <c r="P10" s="587" t="s">
        <v>90</v>
      </c>
      <c r="Q10" s="587"/>
      <c r="R10" s="587"/>
      <c r="S10" s="248"/>
      <c r="T10" s="76"/>
      <c r="U10" s="36"/>
    </row>
    <row r="11" spans="1:21" ht="39.9" customHeight="1">
      <c r="A11" s="585" t="s">
        <v>326</v>
      </c>
      <c r="B11" s="461"/>
      <c r="C11" s="447"/>
      <c r="D11" s="251"/>
      <c r="E11" s="252"/>
      <c r="F11" s="252"/>
      <c r="G11" s="252"/>
      <c r="H11" s="252"/>
      <c r="I11" s="252"/>
      <c r="J11" s="252"/>
      <c r="K11" s="252"/>
      <c r="L11" s="252"/>
      <c r="M11" s="252"/>
      <c r="N11" s="586" t="str">
        <f>IF(L3="職場・一般","205",IF(L3="大学","205",IF(L3="小学校","205","82")))</f>
        <v>82</v>
      </c>
      <c r="O11" s="586"/>
      <c r="P11" s="587" t="s">
        <v>90</v>
      </c>
      <c r="Q11" s="587"/>
      <c r="R11" s="587"/>
      <c r="S11" s="248"/>
      <c r="T11" s="76"/>
      <c r="U11" s="36"/>
    </row>
    <row r="12" spans="1:21" ht="39.9" customHeight="1">
      <c r="A12" s="576" t="s">
        <v>94</v>
      </c>
      <c r="B12" s="461"/>
      <c r="C12" s="447"/>
      <c r="D12" s="588"/>
      <c r="E12" s="589"/>
      <c r="F12" s="589"/>
      <c r="G12" s="589"/>
      <c r="H12" s="589"/>
      <c r="I12" s="589"/>
      <c r="J12" s="589"/>
      <c r="K12" s="589"/>
      <c r="L12" s="589"/>
      <c r="M12" s="253"/>
      <c r="N12" s="590">
        <f>N8+N9+N10+N11</f>
        <v>57082</v>
      </c>
      <c r="O12" s="590"/>
      <c r="P12" s="591" t="s">
        <v>90</v>
      </c>
      <c r="Q12" s="591"/>
      <c r="R12" s="591"/>
      <c r="S12" s="254"/>
      <c r="T12" s="76"/>
      <c r="U12" s="36"/>
    </row>
    <row r="13" spans="1:21" ht="39.9" customHeight="1">
      <c r="A13" s="576" t="s">
        <v>177</v>
      </c>
      <c r="B13" s="461"/>
      <c r="C13" s="447"/>
      <c r="D13" s="574" t="s">
        <v>178</v>
      </c>
      <c r="E13" s="575"/>
      <c r="F13" s="575"/>
      <c r="G13" s="268" t="str">
        <f>IF('(例）データシート'!BD3=0,"使用しない",'(例）データシート'!BD3&amp;"台")</f>
        <v>使用しない</v>
      </c>
      <c r="H13" s="267"/>
      <c r="I13" s="267"/>
      <c r="J13" s="267"/>
      <c r="K13" s="514" t="s">
        <v>179</v>
      </c>
      <c r="L13" s="514"/>
      <c r="M13" s="267" t="s">
        <v>322</v>
      </c>
      <c r="N13" s="267"/>
      <c r="O13" s="267"/>
      <c r="P13" s="267"/>
      <c r="Q13" s="267"/>
      <c r="R13" s="267"/>
      <c r="S13" s="256"/>
      <c r="T13" s="71"/>
      <c r="U13" s="26"/>
    </row>
    <row r="14" spans="1:21" ht="39.9" customHeight="1">
      <c r="A14" s="576" t="s">
        <v>180</v>
      </c>
      <c r="B14" s="461"/>
      <c r="C14" s="447"/>
      <c r="D14" s="577" t="s">
        <v>181</v>
      </c>
      <c r="E14" s="578"/>
      <c r="F14" s="258"/>
      <c r="G14" s="267" t="s">
        <v>321</v>
      </c>
      <c r="H14" s="267"/>
      <c r="I14" s="267"/>
      <c r="J14" s="267"/>
      <c r="K14" s="514" t="s">
        <v>179</v>
      </c>
      <c r="L14" s="514"/>
      <c r="M14" s="267" t="s">
        <v>320</v>
      </c>
      <c r="N14" s="267"/>
      <c r="O14" s="267"/>
      <c r="P14" s="267"/>
      <c r="Q14" s="267"/>
      <c r="R14" s="267"/>
      <c r="S14" s="256"/>
      <c r="T14" s="71"/>
      <c r="U14" s="26"/>
    </row>
    <row r="15" spans="1:21" ht="2.25" customHeight="1">
      <c r="A15" s="226"/>
      <c r="B15" s="114"/>
      <c r="C15" s="114"/>
      <c r="D15" s="114"/>
      <c r="E15" s="114"/>
      <c r="F15" s="114"/>
      <c r="G15" s="114"/>
      <c r="H15" s="114"/>
      <c r="I15" s="114"/>
      <c r="J15" s="114"/>
      <c r="K15" s="114"/>
      <c r="L15" s="114"/>
      <c r="M15" s="114"/>
      <c r="N15" s="114"/>
      <c r="O15" s="114"/>
      <c r="P15" s="114"/>
      <c r="Q15" s="114"/>
      <c r="R15" s="114"/>
      <c r="S15" s="49"/>
      <c r="T15" s="71"/>
      <c r="U15" s="26"/>
    </row>
    <row r="16" spans="1:21" ht="20.100000000000001" customHeight="1">
      <c r="A16" s="592" t="s">
        <v>95</v>
      </c>
      <c r="B16" s="594" t="s">
        <v>18</v>
      </c>
      <c r="C16" s="160" t="s">
        <v>96</v>
      </c>
      <c r="D16" s="476" t="str">
        <f>'(例）データシート'!BA3</f>
        <v>310-9876</v>
      </c>
      <c r="E16" s="476"/>
      <c r="F16" s="476"/>
      <c r="G16" s="161"/>
      <c r="H16" s="161"/>
      <c r="I16" s="161"/>
      <c r="J16" s="161"/>
      <c r="K16" s="162"/>
      <c r="L16" s="597" t="s">
        <v>51</v>
      </c>
      <c r="M16" s="598"/>
      <c r="N16" s="579" t="str">
        <f>'(例）データシート'!$AY$3</f>
        <v>吹連　太郎</v>
      </c>
      <c r="O16" s="580"/>
      <c r="P16" s="580"/>
      <c r="Q16" s="580"/>
      <c r="R16" s="580"/>
      <c r="S16" s="581"/>
      <c r="T16" s="77"/>
      <c r="U16" s="37"/>
    </row>
    <row r="17" spans="1:25" ht="20.100000000000001" customHeight="1">
      <c r="A17" s="593"/>
      <c r="B17" s="595"/>
      <c r="C17" s="448" t="str">
        <f>'(例）データシート'!BB3</f>
        <v>水戸市安紺２－１５－１</v>
      </c>
      <c r="D17" s="449"/>
      <c r="E17" s="449"/>
      <c r="F17" s="449"/>
      <c r="G17" s="449"/>
      <c r="H17" s="449"/>
      <c r="I17" s="449"/>
      <c r="J17" s="449"/>
      <c r="K17" s="450"/>
      <c r="L17" s="599"/>
      <c r="M17" s="600"/>
      <c r="N17" s="582"/>
      <c r="O17" s="583"/>
      <c r="P17" s="583"/>
      <c r="Q17" s="583"/>
      <c r="R17" s="583"/>
      <c r="S17" s="584"/>
      <c r="T17" s="77"/>
      <c r="U17" s="37"/>
    </row>
    <row r="18" spans="1:25" ht="39.9" customHeight="1">
      <c r="A18" s="241" t="s">
        <v>97</v>
      </c>
      <c r="B18" s="596"/>
      <c r="C18" s="467" t="s">
        <v>270</v>
      </c>
      <c r="D18" s="468"/>
      <c r="E18" s="468"/>
      <c r="F18" s="469" t="str">
        <f>'(例）データシート'!BC3</f>
        <v>029-299-2345／029-299-6789</v>
      </c>
      <c r="G18" s="469"/>
      <c r="H18" s="469"/>
      <c r="I18" s="469"/>
      <c r="J18" s="469"/>
      <c r="K18" s="470"/>
      <c r="L18" s="601" t="s">
        <v>267</v>
      </c>
      <c r="M18" s="602"/>
      <c r="N18" s="513" t="str">
        <f>'(例）データシート'!$AZ$3</f>
        <v>090-1234-5678</v>
      </c>
      <c r="O18" s="514"/>
      <c r="P18" s="514"/>
      <c r="Q18" s="514"/>
      <c r="R18" s="514"/>
      <c r="S18" s="515"/>
      <c r="T18" s="77"/>
      <c r="U18" s="37"/>
    </row>
    <row r="19" spans="1:25" ht="2.25" customHeight="1">
      <c r="A19" s="414"/>
      <c r="B19" s="415"/>
      <c r="C19" s="415"/>
      <c r="D19" s="415"/>
      <c r="E19" s="415"/>
      <c r="F19" s="415"/>
      <c r="G19" s="415"/>
      <c r="H19" s="415"/>
      <c r="I19" s="415"/>
      <c r="J19" s="415"/>
      <c r="K19" s="415"/>
      <c r="L19" s="415"/>
      <c r="M19" s="415"/>
      <c r="N19" s="415"/>
      <c r="O19" s="415"/>
      <c r="P19" s="415"/>
      <c r="Q19" s="415"/>
      <c r="R19" s="415"/>
      <c r="S19" s="49"/>
      <c r="T19" s="71"/>
      <c r="U19" s="26"/>
    </row>
    <row r="20" spans="1:25" ht="18.75" customHeight="1">
      <c r="A20" s="39" t="s">
        <v>230</v>
      </c>
      <c r="B20" s="40"/>
      <c r="C20" s="40"/>
      <c r="D20" s="40"/>
      <c r="E20" s="69"/>
      <c r="F20" s="262"/>
      <c r="G20" s="262"/>
      <c r="H20" s="263"/>
      <c r="I20" s="263"/>
      <c r="J20" s="262"/>
      <c r="K20" s="262"/>
      <c r="L20" s="263"/>
      <c r="M20" s="263"/>
      <c r="N20" s="264"/>
      <c r="O20" s="265"/>
      <c r="P20" s="45"/>
      <c r="Q20" s="46"/>
      <c r="R20" s="81"/>
      <c r="S20" s="112"/>
      <c r="T20" s="78"/>
      <c r="U20" s="47"/>
      <c r="V20" s="222"/>
    </row>
    <row r="21" spans="1:25">
      <c r="A21" s="48"/>
      <c r="B21" s="69"/>
      <c r="C21" s="69"/>
      <c r="D21" s="69"/>
      <c r="E21" s="69"/>
      <c r="F21" s="69"/>
      <c r="G21" s="69"/>
      <c r="H21" s="69"/>
      <c r="I21" s="69"/>
      <c r="J21" s="69"/>
      <c r="K21" s="69"/>
      <c r="L21" s="69"/>
      <c r="M21" s="69"/>
      <c r="N21" s="71"/>
      <c r="O21" s="71"/>
      <c r="P21" s="71"/>
      <c r="Q21" s="71"/>
      <c r="R21" s="71"/>
      <c r="S21" s="49"/>
      <c r="T21" s="71"/>
      <c r="U21" s="26"/>
    </row>
    <row r="22" spans="1:25" ht="18" customHeight="1">
      <c r="A22" s="50"/>
      <c r="B22" s="190"/>
      <c r="C22" s="191"/>
      <c r="D22" s="191"/>
      <c r="E22" s="191"/>
      <c r="F22" s="191"/>
      <c r="G22" s="191"/>
      <c r="H22" s="192"/>
      <c r="I22" s="69"/>
      <c r="J22" s="69"/>
      <c r="K22" s="69"/>
      <c r="L22" s="69"/>
      <c r="M22" s="69"/>
      <c r="N22" s="71"/>
      <c r="O22" s="71"/>
      <c r="P22" s="71"/>
      <c r="Q22" s="71"/>
      <c r="R22" s="71"/>
      <c r="S22" s="49"/>
      <c r="T22" s="71"/>
      <c r="U22" s="26"/>
    </row>
    <row r="23" spans="1:25" ht="18" customHeight="1">
      <c r="A23" s="51"/>
      <c r="B23" s="193"/>
      <c r="C23" s="69"/>
      <c r="D23" s="69"/>
      <c r="E23" s="69"/>
      <c r="F23" s="69"/>
      <c r="G23" s="69"/>
      <c r="H23" s="194"/>
      <c r="I23" s="69"/>
      <c r="J23" s="69"/>
      <c r="K23" s="69"/>
      <c r="L23" s="69"/>
      <c r="M23" s="69"/>
      <c r="N23" s="71"/>
      <c r="O23" s="71"/>
      <c r="P23" s="71"/>
      <c r="Q23" s="71"/>
      <c r="R23" s="71"/>
      <c r="S23" s="49"/>
      <c r="T23" s="71"/>
      <c r="U23" s="26"/>
    </row>
    <row r="24" spans="1:25" ht="18" customHeight="1">
      <c r="A24" s="48"/>
      <c r="B24" s="193"/>
      <c r="C24" s="69"/>
      <c r="D24" s="69"/>
      <c r="E24" s="69"/>
      <c r="F24" s="69"/>
      <c r="G24" s="69"/>
      <c r="H24" s="194"/>
      <c r="I24" s="69"/>
      <c r="J24" s="570"/>
      <c r="K24" s="570"/>
      <c r="L24" s="570"/>
      <c r="M24" s="570"/>
      <c r="N24" s="570"/>
      <c r="O24" s="570"/>
      <c r="P24" s="71"/>
      <c r="Q24" s="71"/>
      <c r="R24" s="71"/>
      <c r="S24" s="49"/>
      <c r="T24" s="71"/>
      <c r="U24" s="26"/>
      <c r="V24" s="222"/>
    </row>
    <row r="25" spans="1:25" ht="18.75" customHeight="1">
      <c r="A25" s="51"/>
      <c r="B25" s="195"/>
      <c r="C25" s="196"/>
      <c r="D25" s="571"/>
      <c r="E25" s="571"/>
      <c r="F25" s="571"/>
      <c r="G25" s="571"/>
      <c r="H25" s="572"/>
      <c r="I25" s="224"/>
      <c r="J25" s="573"/>
      <c r="K25" s="573"/>
      <c r="L25" s="573"/>
      <c r="M25" s="573"/>
      <c r="N25" s="573"/>
      <c r="O25" s="573"/>
      <c r="P25" s="573"/>
      <c r="Q25" s="71"/>
      <c r="R25" s="71"/>
      <c r="S25" s="49"/>
      <c r="T25" s="71"/>
      <c r="U25" s="261"/>
      <c r="V25" s="407"/>
      <c r="W25" s="408"/>
      <c r="X25" s="408"/>
      <c r="Y25" s="408"/>
    </row>
    <row r="26" spans="1:25" ht="3.75" customHeight="1">
      <c r="A26" s="53"/>
      <c r="B26" s="197"/>
      <c r="C26" s="79"/>
      <c r="D26" s="79"/>
      <c r="E26" s="79"/>
      <c r="F26" s="79"/>
      <c r="G26" s="79"/>
      <c r="H26" s="198"/>
      <c r="I26" s="79"/>
      <c r="J26" s="79"/>
      <c r="K26" s="79"/>
      <c r="L26" s="79"/>
      <c r="M26" s="79"/>
      <c r="N26" s="79"/>
      <c r="O26" s="79"/>
      <c r="P26" s="79"/>
      <c r="Q26" s="79"/>
      <c r="R26" s="71"/>
      <c r="S26" s="49"/>
      <c r="T26" s="71"/>
      <c r="U26" s="26"/>
    </row>
    <row r="27" spans="1:25" ht="12.75" customHeight="1">
      <c r="A27" s="53"/>
      <c r="B27" s="197"/>
      <c r="C27" s="79"/>
      <c r="D27" s="79"/>
      <c r="E27" s="79"/>
      <c r="F27" s="79"/>
      <c r="G27" s="79"/>
      <c r="H27" s="198"/>
      <c r="I27" s="79"/>
      <c r="J27" s="204"/>
      <c r="K27" s="204"/>
      <c r="L27" s="205" t="s">
        <v>234</v>
      </c>
      <c r="M27" s="204">
        <v>27</v>
      </c>
      <c r="N27" s="71" t="s">
        <v>235</v>
      </c>
      <c r="O27" s="260">
        <v>10</v>
      </c>
      <c r="P27" s="204" t="s">
        <v>236</v>
      </c>
      <c r="Q27" s="260">
        <v>1</v>
      </c>
      <c r="R27" s="204" t="s">
        <v>237</v>
      </c>
      <c r="S27" s="183"/>
      <c r="T27" s="79"/>
      <c r="U27" s="16"/>
      <c r="V27" s="222" t="s">
        <v>102</v>
      </c>
    </row>
    <row r="28" spans="1:25">
      <c r="A28" s="184"/>
      <c r="B28" s="199"/>
      <c r="C28" s="185"/>
      <c r="D28" s="185"/>
      <c r="E28" s="185"/>
      <c r="F28" s="185"/>
      <c r="G28" s="185"/>
      <c r="H28" s="200"/>
      <c r="I28" s="185"/>
      <c r="J28" s="185"/>
      <c r="K28" s="185"/>
      <c r="L28" s="185"/>
      <c r="M28" s="185"/>
      <c r="N28" s="185"/>
      <c r="O28" s="185"/>
      <c r="P28" s="185"/>
      <c r="Q28" s="185"/>
      <c r="R28" s="185"/>
      <c r="S28" s="186"/>
    </row>
    <row r="29" spans="1:25">
      <c r="A29" s="184"/>
      <c r="B29" s="199"/>
      <c r="C29" s="185"/>
      <c r="D29" s="185"/>
      <c r="E29" s="185"/>
      <c r="F29" s="185"/>
      <c r="G29" s="185"/>
      <c r="H29" s="200"/>
      <c r="I29" s="185"/>
      <c r="J29" s="185"/>
      <c r="K29" s="185"/>
      <c r="L29" s="185"/>
      <c r="M29" s="185"/>
      <c r="N29" s="185"/>
      <c r="O29" s="185"/>
      <c r="P29" s="185"/>
      <c r="Q29" s="185"/>
      <c r="R29" s="185"/>
      <c r="S29" s="186"/>
    </row>
    <row r="30" spans="1:25" ht="14.4">
      <c r="A30" s="184"/>
      <c r="B30" s="199"/>
      <c r="C30" s="185"/>
      <c r="D30" s="185"/>
      <c r="E30" s="185"/>
      <c r="F30" s="185"/>
      <c r="G30" s="185"/>
      <c r="H30" s="200"/>
      <c r="I30" s="185"/>
      <c r="J30" s="206" t="s">
        <v>238</v>
      </c>
      <c r="K30" s="207"/>
      <c r="L30" s="207"/>
      <c r="M30" s="207"/>
      <c r="N30" s="206" t="s">
        <v>315</v>
      </c>
      <c r="O30" s="207"/>
      <c r="P30" s="207"/>
      <c r="Q30" s="185"/>
      <c r="R30" s="185"/>
      <c r="S30" s="186"/>
    </row>
    <row r="31" spans="1:25">
      <c r="A31" s="184"/>
      <c r="B31" s="199"/>
      <c r="C31" s="185"/>
      <c r="D31" s="185"/>
      <c r="E31" s="185"/>
      <c r="F31" s="185"/>
      <c r="G31" s="185"/>
      <c r="H31" s="200"/>
      <c r="I31" s="185"/>
      <c r="J31" s="185"/>
      <c r="K31" s="185"/>
      <c r="L31" s="185"/>
      <c r="M31" s="185"/>
      <c r="N31" s="185"/>
      <c r="O31" s="185"/>
      <c r="P31" s="185"/>
      <c r="Q31" s="185"/>
      <c r="R31" s="185"/>
      <c r="S31" s="186"/>
    </row>
    <row r="32" spans="1:25">
      <c r="A32" s="184"/>
      <c r="B32" s="199"/>
      <c r="C32" s="79" t="s">
        <v>233</v>
      </c>
      <c r="D32" s="185"/>
      <c r="E32" s="185"/>
      <c r="F32" s="185"/>
      <c r="G32" s="185"/>
      <c r="H32" s="200"/>
      <c r="I32" s="185"/>
      <c r="J32" s="185" t="s">
        <v>239</v>
      </c>
      <c r="K32" s="185"/>
      <c r="L32" s="185"/>
      <c r="M32" s="185"/>
      <c r="N32" s="185"/>
      <c r="O32" s="185"/>
      <c r="P32" s="185"/>
      <c r="Q32" s="185"/>
      <c r="R32" s="185"/>
      <c r="S32" s="186"/>
    </row>
    <row r="33" spans="1:25">
      <c r="A33" s="184"/>
      <c r="B33" s="199"/>
      <c r="C33" s="79"/>
      <c r="D33" s="185"/>
      <c r="E33" s="185"/>
      <c r="F33" s="185"/>
      <c r="G33" s="185"/>
      <c r="H33" s="200"/>
      <c r="I33" s="185"/>
      <c r="J33" s="185"/>
      <c r="K33" s="185"/>
      <c r="L33" s="185"/>
      <c r="M33" s="185"/>
      <c r="N33" s="185"/>
      <c r="O33" s="185"/>
      <c r="P33" s="185"/>
      <c r="Q33" s="185"/>
      <c r="R33" s="185"/>
      <c r="S33" s="186"/>
    </row>
    <row r="34" spans="1:25">
      <c r="A34" s="184"/>
      <c r="B34" s="199"/>
      <c r="C34" s="185"/>
      <c r="D34" s="185"/>
      <c r="E34" s="185"/>
      <c r="F34" s="185"/>
      <c r="G34" s="185"/>
      <c r="H34" s="200"/>
      <c r="I34" s="185"/>
      <c r="J34" s="185" t="s">
        <v>240</v>
      </c>
      <c r="K34" s="185"/>
      <c r="L34" s="185"/>
      <c r="M34" s="185"/>
      <c r="N34" s="185"/>
      <c r="O34" s="185"/>
      <c r="P34" s="185"/>
      <c r="Q34" s="185"/>
      <c r="R34" s="185"/>
      <c r="S34" s="186"/>
    </row>
    <row r="35" spans="1:25" ht="13.5" customHeight="1">
      <c r="A35" s="184"/>
      <c r="B35" s="199"/>
      <c r="C35" s="185"/>
      <c r="D35" s="185"/>
      <c r="E35" s="185"/>
      <c r="F35" s="185"/>
      <c r="G35" s="185"/>
      <c r="H35" s="200"/>
      <c r="I35" s="185"/>
      <c r="J35" s="623" t="s">
        <v>350</v>
      </c>
      <c r="K35" s="624"/>
      <c r="L35" s="624"/>
      <c r="M35" s="624"/>
      <c r="N35" s="624"/>
      <c r="O35" s="624"/>
      <c r="P35" s="624"/>
      <c r="Q35" s="209"/>
      <c r="R35" s="209"/>
      <c r="S35" s="186"/>
      <c r="V35" s="222" t="s">
        <v>103</v>
      </c>
    </row>
    <row r="36" spans="1:25" ht="13.5" customHeight="1">
      <c r="A36" s="184"/>
      <c r="B36" s="199"/>
      <c r="C36" s="185"/>
      <c r="D36" s="185"/>
      <c r="E36" s="185"/>
      <c r="F36" s="185"/>
      <c r="G36" s="185"/>
      <c r="H36" s="200"/>
      <c r="I36" s="185"/>
      <c r="J36" s="624"/>
      <c r="K36" s="624"/>
      <c r="L36" s="624"/>
      <c r="M36" s="624"/>
      <c r="N36" s="624"/>
      <c r="O36" s="624"/>
      <c r="P36" s="624"/>
      <c r="Q36" s="566" t="s">
        <v>241</v>
      </c>
      <c r="R36" s="567"/>
      <c r="S36" s="186"/>
      <c r="V36" s="407" t="s">
        <v>106</v>
      </c>
      <c r="W36" s="408"/>
      <c r="X36" s="408"/>
      <c r="Y36" s="408"/>
    </row>
    <row r="37" spans="1:25" ht="13.5" customHeight="1">
      <c r="A37" s="184"/>
      <c r="B37" s="199"/>
      <c r="C37" s="185"/>
      <c r="D37" s="185"/>
      <c r="E37" s="185"/>
      <c r="F37" s="185"/>
      <c r="G37" s="185"/>
      <c r="H37" s="200"/>
      <c r="I37" s="185"/>
      <c r="J37" s="624"/>
      <c r="K37" s="624"/>
      <c r="L37" s="624"/>
      <c r="M37" s="624"/>
      <c r="N37" s="624"/>
      <c r="O37" s="624"/>
      <c r="P37" s="624"/>
      <c r="Q37" s="568"/>
      <c r="R37" s="569"/>
      <c r="S37" s="186"/>
    </row>
    <row r="38" spans="1:25" ht="5.25" customHeight="1">
      <c r="A38" s="184"/>
      <c r="B38" s="199"/>
      <c r="C38" s="185"/>
      <c r="D38" s="185"/>
      <c r="E38" s="185"/>
      <c r="F38" s="185"/>
      <c r="G38" s="185"/>
      <c r="H38" s="200"/>
      <c r="I38" s="185"/>
      <c r="J38" s="625"/>
      <c r="K38" s="625"/>
      <c r="L38" s="625"/>
      <c r="M38" s="625"/>
      <c r="N38" s="625"/>
      <c r="O38" s="625"/>
      <c r="P38" s="625"/>
      <c r="Q38" s="208"/>
      <c r="R38" s="208"/>
      <c r="S38" s="186"/>
    </row>
    <row r="39" spans="1:25">
      <c r="A39" s="184"/>
      <c r="B39" s="199"/>
      <c r="C39" s="185"/>
      <c r="D39" s="185"/>
      <c r="E39" s="185"/>
      <c r="F39" s="185"/>
      <c r="G39" s="185"/>
      <c r="H39" s="200"/>
      <c r="I39" s="185"/>
      <c r="J39" s="185"/>
      <c r="K39" s="185"/>
      <c r="L39" s="185"/>
      <c r="M39" s="185"/>
      <c r="N39" s="185"/>
      <c r="O39" s="185"/>
      <c r="P39" s="185"/>
      <c r="Q39" s="185"/>
      <c r="R39" s="185"/>
      <c r="S39" s="186"/>
    </row>
    <row r="40" spans="1:25">
      <c r="A40" s="184"/>
      <c r="B40" s="199"/>
      <c r="C40" s="185"/>
      <c r="D40" s="185"/>
      <c r="E40" s="185"/>
      <c r="F40" s="185"/>
      <c r="G40" s="185"/>
      <c r="H40" s="200"/>
      <c r="I40" s="185"/>
      <c r="J40" s="185"/>
      <c r="K40" s="185"/>
      <c r="L40" s="185"/>
      <c r="M40" s="185"/>
      <c r="N40" s="185"/>
      <c r="O40" s="185"/>
      <c r="P40" s="185"/>
      <c r="Q40" s="185"/>
      <c r="R40" s="185"/>
      <c r="S40" s="186"/>
    </row>
    <row r="41" spans="1:25">
      <c r="A41" s="184"/>
      <c r="B41" s="199"/>
      <c r="C41" s="185"/>
      <c r="D41" s="185"/>
      <c r="E41" s="185"/>
      <c r="F41" s="185"/>
      <c r="G41" s="185"/>
      <c r="H41" s="200"/>
      <c r="I41" s="185"/>
      <c r="J41" s="185"/>
      <c r="K41" s="185"/>
      <c r="L41" s="185"/>
      <c r="M41" s="185"/>
      <c r="N41" s="185"/>
      <c r="O41" s="185"/>
      <c r="P41" s="185"/>
      <c r="Q41" s="185"/>
      <c r="R41" s="185"/>
      <c r="S41" s="186"/>
    </row>
    <row r="42" spans="1:25">
      <c r="A42" s="184"/>
      <c r="B42" s="199"/>
      <c r="C42" s="185"/>
      <c r="D42" s="185"/>
      <c r="E42" s="185"/>
      <c r="F42" s="185"/>
      <c r="G42" s="185"/>
      <c r="H42" s="200"/>
      <c r="I42" s="185"/>
      <c r="J42" s="185"/>
      <c r="K42" s="185"/>
      <c r="L42" s="185"/>
      <c r="M42" s="185"/>
      <c r="N42" s="185"/>
      <c r="O42" s="185"/>
      <c r="P42" s="185"/>
      <c r="Q42" s="185"/>
      <c r="R42" s="185"/>
      <c r="S42" s="186"/>
    </row>
    <row r="43" spans="1:25">
      <c r="A43" s="184"/>
      <c r="B43" s="199"/>
      <c r="C43" s="185"/>
      <c r="D43" s="185"/>
      <c r="E43" s="185"/>
      <c r="F43" s="185"/>
      <c r="G43" s="185"/>
      <c r="H43" s="200"/>
      <c r="I43" s="185"/>
      <c r="J43" s="185"/>
      <c r="K43" s="185"/>
      <c r="L43" s="185"/>
      <c r="M43" s="185"/>
      <c r="N43" s="185"/>
      <c r="O43" s="185"/>
      <c r="P43" s="185"/>
      <c r="Q43" s="185"/>
      <c r="R43" s="185"/>
      <c r="S43" s="186"/>
    </row>
    <row r="44" spans="1:25">
      <c r="A44" s="184"/>
      <c r="B44" s="199"/>
      <c r="C44" s="185"/>
      <c r="D44" s="185"/>
      <c r="E44" s="185"/>
      <c r="F44" s="185"/>
      <c r="G44" s="185"/>
      <c r="H44" s="200"/>
      <c r="I44" s="185"/>
      <c r="J44" s="185"/>
      <c r="K44" s="185"/>
      <c r="L44" s="185"/>
      <c r="M44" s="185"/>
      <c r="N44" s="185"/>
      <c r="O44" s="185"/>
      <c r="P44" s="185"/>
      <c r="Q44" s="185"/>
      <c r="R44" s="185"/>
      <c r="S44" s="186"/>
    </row>
    <row r="45" spans="1:25">
      <c r="A45" s="184"/>
      <c r="B45" s="201"/>
      <c r="C45" s="202"/>
      <c r="D45" s="202"/>
      <c r="E45" s="202"/>
      <c r="F45" s="202"/>
      <c r="G45" s="202"/>
      <c r="H45" s="203"/>
      <c r="I45" s="185"/>
      <c r="J45" s="185"/>
      <c r="K45" s="185"/>
      <c r="L45" s="185"/>
      <c r="M45" s="185"/>
      <c r="N45" s="185"/>
      <c r="O45" s="185"/>
      <c r="P45" s="185"/>
      <c r="Q45" s="185"/>
      <c r="R45" s="185"/>
      <c r="S45" s="186"/>
    </row>
    <row r="46" spans="1:25" ht="12.6" thickBot="1">
      <c r="A46" s="187"/>
      <c r="B46" s="188"/>
      <c r="C46" s="188"/>
      <c r="D46" s="188"/>
      <c r="E46" s="188"/>
      <c r="F46" s="188"/>
      <c r="G46" s="188"/>
      <c r="H46" s="188"/>
      <c r="I46" s="188"/>
      <c r="J46" s="188"/>
      <c r="K46" s="188"/>
      <c r="L46" s="188"/>
      <c r="M46" s="188"/>
      <c r="N46" s="188"/>
      <c r="O46" s="188"/>
      <c r="P46" s="188"/>
      <c r="Q46" s="188"/>
      <c r="R46" s="188"/>
      <c r="S46" s="189"/>
    </row>
  </sheetData>
  <sheetProtection password="DB73" sheet="1" objects="1" scenarios="1" selectLockedCells="1"/>
  <mergeCells count="57">
    <mergeCell ref="B1:P1"/>
    <mergeCell ref="A3:B3"/>
    <mergeCell ref="C3:D3"/>
    <mergeCell ref="E3:G3"/>
    <mergeCell ref="H3:K3"/>
    <mergeCell ref="L3:N3"/>
    <mergeCell ref="A8:B8"/>
    <mergeCell ref="F8:G8"/>
    <mergeCell ref="J8:K8"/>
    <mergeCell ref="N8:O8"/>
    <mergeCell ref="P8:R8"/>
    <mergeCell ref="A4:R4"/>
    <mergeCell ref="C5:S5"/>
    <mergeCell ref="A6:B6"/>
    <mergeCell ref="C6:S6"/>
    <mergeCell ref="A7:R7"/>
    <mergeCell ref="A10:C10"/>
    <mergeCell ref="F10:G10"/>
    <mergeCell ref="J10:K10"/>
    <mergeCell ref="N10:O10"/>
    <mergeCell ref="P10:R10"/>
    <mergeCell ref="A9:B9"/>
    <mergeCell ref="F9:G9"/>
    <mergeCell ref="J9:K9"/>
    <mergeCell ref="N9:O9"/>
    <mergeCell ref="P9:R9"/>
    <mergeCell ref="C18:E18"/>
    <mergeCell ref="F18:K18"/>
    <mergeCell ref="A11:C11"/>
    <mergeCell ref="N11:O11"/>
    <mergeCell ref="P11:R11"/>
    <mergeCell ref="A12:C12"/>
    <mergeCell ref="D12:L12"/>
    <mergeCell ref="N12:O12"/>
    <mergeCell ref="P12:R12"/>
    <mergeCell ref="A13:C13"/>
    <mergeCell ref="D13:F13"/>
    <mergeCell ref="K13:L13"/>
    <mergeCell ref="A14:C14"/>
    <mergeCell ref="D14:E14"/>
    <mergeCell ref="K14:L14"/>
    <mergeCell ref="J35:P38"/>
    <mergeCell ref="Q36:R37"/>
    <mergeCell ref="V36:Y36"/>
    <mergeCell ref="A16:A17"/>
    <mergeCell ref="B16:B18"/>
    <mergeCell ref="D16:F16"/>
    <mergeCell ref="L16:M17"/>
    <mergeCell ref="L18:M18"/>
    <mergeCell ref="N18:S18"/>
    <mergeCell ref="N16:S17"/>
    <mergeCell ref="A19:R19"/>
    <mergeCell ref="J24:O24"/>
    <mergeCell ref="D25:H25"/>
    <mergeCell ref="J25:P25"/>
    <mergeCell ref="V25:Y25"/>
    <mergeCell ref="C17:K17"/>
  </mergeCells>
  <phoneticPr fontId="32"/>
  <printOptions horizontalCentered="1" verticalCentered="1"/>
  <pageMargins left="0.39370078740157483" right="0.39370078740157483" top="0.59020397231334776" bottom="0.59020397231334776" header="0.51174154431801144" footer="0.51174154431801144"/>
  <pageSetup paperSize="9" scale="93" orientation="portrait" r:id="rId1"/>
  <headerFooter alignWithMargins="0"/>
  <colBreaks count="1" manualBreakCount="1">
    <brk id="19" max="1048575" man="1"/>
  </col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120</TotalTime>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説明</vt:lpstr>
      <vt:lpstr>記入シート</vt:lpstr>
      <vt:lpstr>（例）記入シート</vt:lpstr>
      <vt:lpstr>印刷シートA</vt:lpstr>
      <vt:lpstr>印刷シートB</vt:lpstr>
      <vt:lpstr>印刷シートC</vt:lpstr>
      <vt:lpstr>（例）印刷シートA</vt:lpstr>
      <vt:lpstr>印刷シート（負担金等）</vt:lpstr>
      <vt:lpstr>（例）印刷シート（負担金等）</vt:lpstr>
      <vt:lpstr>データシート</vt:lpstr>
      <vt:lpstr>(例）データシート</vt:lpstr>
      <vt:lpstr>'（例）印刷シート（負担金等）'!Print_Area</vt:lpstr>
      <vt:lpstr>'（例）印刷シートA'!Print_Area</vt:lpstr>
      <vt:lpstr>'（例）記入シート'!Print_Area</vt:lpstr>
      <vt:lpstr>'印刷シート（負担金等）'!Print_Area</vt:lpstr>
      <vt:lpstr>印刷シートA!Print_Area</vt:lpstr>
      <vt:lpstr>印刷シートB!Print_Area</vt:lpstr>
      <vt:lpstr>印刷シートC!Print_Area</vt:lpstr>
      <vt:lpstr>記入シート!Print_Area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アンサンブルコンテスト県大会申込シート</dc:title>
  <dc:creator>takano</dc:creator>
  <cp:lastModifiedBy>Yamaguchi</cp:lastModifiedBy>
  <cp:lastPrinted>2014-09-30T06:23:30Z</cp:lastPrinted>
  <dcterms:created xsi:type="dcterms:W3CDTF">2003-04-02T12:52:47Z</dcterms:created>
  <dcterms:modified xsi:type="dcterms:W3CDTF">2015-09-30T12:02:09Z</dcterms:modified>
</cp:coreProperties>
</file>